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\AppData\Local\Microsoft\Windows\INetCache\Content.Outlook\XPP3PREG\"/>
    </mc:Choice>
  </mc:AlternateContent>
  <xr:revisionPtr revIDLastSave="0" documentId="13_ncr:1_{F860A0BA-EC04-473A-869F-B067D383BEC7}" xr6:coauthVersionLast="45" xr6:coauthVersionMax="45" xr10:uidLastSave="{00000000-0000-0000-0000-000000000000}"/>
  <bookViews>
    <workbookView xWindow="-120" yWindow="-120" windowWidth="29040" windowHeight="15840" xr2:uid="{E9E7C2BA-1C33-4F1D-8919-57737A52DA40}"/>
  </bookViews>
  <sheets>
    <sheet name="PRES RESULT 2019 AG 2020 CLUBS" sheetId="1" r:id="rId1"/>
  </sheets>
  <externalReferences>
    <externalReference r:id="rId2"/>
  </externalReferences>
  <definedNames>
    <definedName name="DIVPOLE">'[1]DETAIL COMPTA ANAL'!$D$6</definedName>
    <definedName name="ENCAPOLE">'[1]DETAIL COMPTA ANAL'!$D$8</definedName>
    <definedName name="FRAIS_FONCTIONNEMENT">'[1]DETAIL COMPTA ANAL'!$Q$4</definedName>
    <definedName name="partfamilles">'[1]DETAIL COMPTA ANAL'!$S$6</definedName>
    <definedName name="stagdetect">'[1]DETAIL COMPTA ANAL'!$D$43+'[1]DETAIL COMPTA ANAL'!$D$80</definedName>
    <definedName name="stagelite">'[1]DETAIL COMPTA ANAL'!$D$52+'[1]DETAIL COMPTA ANAL'!$D$100</definedName>
    <definedName name="stagesdetect">'[1]DETAIL COMPTA ANAL'!$D$43+'[1]DETAIL COMPTA ANAL'!$D$56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1" i="1" l="1"/>
  <c r="E121" i="1"/>
  <c r="F110" i="1"/>
  <c r="E110" i="1"/>
  <c r="F122" i="1" l="1"/>
  <c r="E122" i="1"/>
  <c r="D122" i="1"/>
  <c r="T124" i="1"/>
  <c r="S124" i="1"/>
  <c r="C121" i="1"/>
  <c r="B121" i="1"/>
  <c r="C110" i="1"/>
  <c r="B110" i="1"/>
  <c r="T109" i="1"/>
  <c r="S109" i="1"/>
  <c r="E105" i="1"/>
  <c r="D105" i="1"/>
  <c r="C105" i="1"/>
  <c r="B105" i="1"/>
  <c r="F97" i="1"/>
  <c r="E97" i="1"/>
  <c r="C97" i="1"/>
  <c r="B97" i="1"/>
  <c r="T93" i="1"/>
  <c r="S93" i="1"/>
  <c r="T73" i="1"/>
  <c r="S73" i="1"/>
  <c r="E65" i="1"/>
  <c r="D65" i="1"/>
  <c r="C65" i="1"/>
  <c r="B65" i="1"/>
  <c r="D64" i="1"/>
  <c r="A64" i="1"/>
  <c r="F45" i="1"/>
  <c r="E45" i="1"/>
  <c r="C45" i="1"/>
  <c r="B45" i="1"/>
  <c r="T37" i="1"/>
  <c r="S37" i="1"/>
  <c r="F40" i="1"/>
  <c r="E40" i="1"/>
  <c r="F30" i="1"/>
  <c r="E30" i="1"/>
  <c r="C30" i="1"/>
  <c r="B30" i="1"/>
  <c r="F21" i="1"/>
  <c r="E21" i="1"/>
  <c r="C21" i="1"/>
  <c r="B21" i="1"/>
  <c r="T14" i="1"/>
  <c r="S14" i="1"/>
  <c r="F13" i="1"/>
  <c r="E13" i="1"/>
  <c r="C13" i="1"/>
  <c r="B13" i="1"/>
  <c r="F6" i="1"/>
  <c r="F105" i="1" s="1"/>
  <c r="D6" i="1"/>
  <c r="E48" i="1" l="1"/>
  <c r="E123" i="1" s="1"/>
  <c r="C48" i="1"/>
  <c r="B122" i="1"/>
  <c r="F48" i="1"/>
  <c r="F123" i="1" s="1"/>
  <c r="C122" i="1"/>
  <c r="B48" i="1"/>
  <c r="B123" i="1" s="1"/>
  <c r="F65" i="1"/>
  <c r="C123" i="1" l="1"/>
</calcChain>
</file>

<file path=xl/sharedStrings.xml><?xml version="1.0" encoding="utf-8"?>
<sst xmlns="http://schemas.openxmlformats.org/spreadsheetml/2006/main" count="215" uniqueCount="125">
  <si>
    <t>REALISATIONS BUDGETAIRES 2019</t>
  </si>
  <si>
    <t>CHARGES PACA 2019</t>
  </si>
  <si>
    <t>PRODUITS PACA 2019</t>
  </si>
  <si>
    <t>EXCELLENCE &amp;  DEVELOPPEMENT : CHARGES</t>
  </si>
  <si>
    <t>EXCELLENCE &amp;  DEVELOPPEMENT</t>
  </si>
  <si>
    <t>Prévisionnel AG 2018</t>
  </si>
  <si>
    <t>Realisé</t>
  </si>
  <si>
    <t xml:space="preserve">POLE </t>
  </si>
  <si>
    <t>CHARGES</t>
  </si>
  <si>
    <t>Frais fonctionnement pôle   37000</t>
  </si>
  <si>
    <t>Participation Pôle familles 38000</t>
  </si>
  <si>
    <t>Prévisionnel K€</t>
  </si>
  <si>
    <t>Realisé K€</t>
  </si>
  <si>
    <t>Encadrement pôle  35000</t>
  </si>
  <si>
    <t>Subvention CNDS Haut niveau</t>
  </si>
  <si>
    <t>Subvention CR Performance</t>
  </si>
  <si>
    <t>SUIVI JEUNES</t>
  </si>
  <si>
    <t>Divers stages ( C.O.M)</t>
  </si>
  <si>
    <t>FORMATIONS</t>
  </si>
  <si>
    <t>CHARGES DEVELOP</t>
  </si>
  <si>
    <t>CTF</t>
  </si>
  <si>
    <t>TOT EXCEL  &amp; DEVELOP</t>
  </si>
  <si>
    <t>Détection jeunes (stages + div)</t>
  </si>
  <si>
    <t>Elite jeunes (stages + div) 20000</t>
  </si>
  <si>
    <t>Elite jeunes (stages + div)</t>
  </si>
  <si>
    <t>Aides indvi PPF</t>
  </si>
  <si>
    <t>Compétitions jeunes équipes PACA</t>
  </si>
  <si>
    <t>Compétitions jeunes indiv</t>
  </si>
  <si>
    <t>Cadres techniques</t>
  </si>
  <si>
    <t>Cadres techniques dispositif SESAME</t>
  </si>
  <si>
    <t xml:space="preserve">Corps arbitral </t>
  </si>
  <si>
    <t>Corps arbitral</t>
  </si>
  <si>
    <t>Dirigeants</t>
  </si>
  <si>
    <t>Salariés</t>
  </si>
  <si>
    <t>IREF</t>
  </si>
  <si>
    <t>CHARGES DEVELOPPEMENT</t>
  </si>
  <si>
    <t>PRODUITS DEVELOPPEMENT</t>
  </si>
  <si>
    <t xml:space="preserve">Stages Perfect/Autres Publics cibles </t>
  </si>
  <si>
    <t xml:space="preserve">Perfect/Autres Publics cibles </t>
  </si>
  <si>
    <t>Stages Eté</t>
  </si>
  <si>
    <t xml:space="preserve">Eté </t>
  </si>
  <si>
    <t>EXCELLENCE &amp;  DEVELOPPEMENT : PRODUITS</t>
  </si>
  <si>
    <t>Actions pour féminines</t>
  </si>
  <si>
    <t>Developpement Ville Marseille</t>
  </si>
  <si>
    <t>Aide FFTT (divers dev)</t>
  </si>
  <si>
    <t>PRODUITS</t>
  </si>
  <si>
    <t>Comités départementaux</t>
  </si>
  <si>
    <t>Insertion</t>
  </si>
  <si>
    <t>Insertion (Particip FFTT+ Prisons)</t>
  </si>
  <si>
    <t xml:space="preserve">PPP </t>
  </si>
  <si>
    <t xml:space="preserve">Baby Ping </t>
  </si>
  <si>
    <t>Challenges clubs</t>
  </si>
  <si>
    <t>PRODUITS DEVELOP</t>
  </si>
  <si>
    <t>Sport santé</t>
  </si>
  <si>
    <t>SUBVENTIONS</t>
  </si>
  <si>
    <t>Divers évènementiels</t>
  </si>
  <si>
    <t>Subvention CNDS (ANS) soutien discipline</t>
  </si>
  <si>
    <t>Subvention CR (convention quadriennalle)</t>
  </si>
  <si>
    <t>CTF (dont réal 3000,00 : provision pour risque)</t>
  </si>
  <si>
    <t>TOTAL       Excellence &amp; Développement</t>
  </si>
  <si>
    <t>REALISATIONS BUDGETAIRES 2018</t>
  </si>
  <si>
    <t>VIE SPORTIVE ET COMPETITIONS : CHARGES</t>
  </si>
  <si>
    <t>VIE SPORTIVE ET COMPETITIONS</t>
  </si>
  <si>
    <t>CF</t>
  </si>
  <si>
    <t>Reversement FFTT</t>
  </si>
  <si>
    <t>Inscriptions</t>
  </si>
  <si>
    <t>CHPT EQUIPES</t>
  </si>
  <si>
    <t>Divers CF dont récompenses</t>
  </si>
  <si>
    <t xml:space="preserve"> Divers</t>
  </si>
  <si>
    <t>VETERANS</t>
  </si>
  <si>
    <t>OPENS JEUNES</t>
  </si>
  <si>
    <t>S/T CF</t>
  </si>
  <si>
    <t>GRAND PRIX JEUNES</t>
  </si>
  <si>
    <t>CORPOS</t>
  </si>
  <si>
    <t>CHPT PAR EQUIPES</t>
  </si>
  <si>
    <t>TOP8</t>
  </si>
  <si>
    <t>Frais divers dont arbitrage</t>
  </si>
  <si>
    <t>Inscriptions + frais arbitrage+Amendes</t>
  </si>
  <si>
    <t>TOP DETECT REG</t>
  </si>
  <si>
    <t>TOT VIE SPORT &amp; COMPETS</t>
  </si>
  <si>
    <t>EPREUVES VETERANS</t>
  </si>
  <si>
    <t>Championnat (salle + récompenses + administratif)</t>
  </si>
  <si>
    <t>Coupe (salle + récompenses + administratif)</t>
  </si>
  <si>
    <t>S/T Vétérans</t>
  </si>
  <si>
    <t>OPEN JEUNES</t>
  </si>
  <si>
    <t>Frais divers dont récompenses</t>
  </si>
  <si>
    <t>VIE SPORTIVE ET COMPETITIONS : PRODUITS</t>
  </si>
  <si>
    <t>GRAND PRIX DES JEUNES</t>
  </si>
  <si>
    <t>TOP 8</t>
  </si>
  <si>
    <t>TOP DETECTION</t>
  </si>
  <si>
    <t>DIVERS</t>
  </si>
  <si>
    <t>TOP DETECTION ZONE</t>
  </si>
  <si>
    <t>DIVERS (tournois/journée fem)</t>
  </si>
  <si>
    <t>TOTAL      Vie sportive &amp; Compétitions</t>
  </si>
  <si>
    <t>VIE INSTITUTIONNELLE :CHARGES</t>
  </si>
  <si>
    <t>VIE INSTITUTIONNELLE</t>
  </si>
  <si>
    <t>REVERSEMENTS PRODUITS FEDERAUX</t>
  </si>
  <si>
    <t>COTISATIONS CLUBS PRODUITS FEDERAUX</t>
  </si>
  <si>
    <t>REVERSEMENTS</t>
  </si>
  <si>
    <t>Affiliations + Ping Pong Mag</t>
  </si>
  <si>
    <t>Affiliations + Ping Pong Mag + CREF</t>
  </si>
  <si>
    <t>FONCT GENERAL</t>
  </si>
  <si>
    <t>Licences</t>
  </si>
  <si>
    <t>TOT VIE INSTITUTIONNELLE</t>
  </si>
  <si>
    <t>Mutations (dont indem formation)</t>
  </si>
  <si>
    <t xml:space="preserve">Reversements </t>
  </si>
  <si>
    <t>Cotisations clubs</t>
  </si>
  <si>
    <t>FONCTIONNEMENT GENERAL LIGUE</t>
  </si>
  <si>
    <t xml:space="preserve">Frais d'entetien siège </t>
  </si>
  <si>
    <t>Convention CD13</t>
  </si>
  <si>
    <t>Frais administratifs</t>
  </si>
  <si>
    <t>Produits excercices antérieurs</t>
  </si>
  <si>
    <t>Frais d'entetien  véhicule</t>
  </si>
  <si>
    <t>Amendes</t>
  </si>
  <si>
    <t>Frais divers autres</t>
  </si>
  <si>
    <t>Frais de représentation (Pres + Cons Ligue+AG)</t>
  </si>
  <si>
    <t xml:space="preserve">Divers </t>
  </si>
  <si>
    <t>Frais de commissions</t>
  </si>
  <si>
    <t>Povision amortissement</t>
  </si>
  <si>
    <t>COTISATIONS CLUBS</t>
  </si>
  <si>
    <t>VIE INSTITUTIONNELLE : PRODUITS</t>
  </si>
  <si>
    <t xml:space="preserve">Frais de Personnel administratif </t>
  </si>
  <si>
    <t>Fonctionnement général</t>
  </si>
  <si>
    <t>TOTAL            Vie institutionnelle</t>
  </si>
  <si>
    <t>RESULTAT DEFICITAIRE 14 304,93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</si>
</sst>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_ ;\-#,##0\ "/>
    <numFmt numFmtId="166" formatCode="#,##0.00_ ;\-#,##0.00\ "/>
    <numFmt numFmtId="167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3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3"/>
      <name val="Calibri"/>
      <family val="2"/>
    </font>
    <font>
      <b/>
      <sz val="12"/>
      <color rgb="FF00206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i/>
      <sz val="12"/>
      <name val="Calibri"/>
      <family val="2"/>
    </font>
    <font>
      <b/>
      <i/>
      <sz val="11"/>
      <name val="Calibri"/>
      <family val="2"/>
    </font>
    <font>
      <b/>
      <i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i/>
      <sz val="9"/>
      <color indexed="8"/>
      <name val="Calibri"/>
      <family val="2"/>
    </font>
    <font>
      <b/>
      <i/>
      <sz val="9"/>
      <name val="Calibri"/>
      <family val="2"/>
    </font>
    <font>
      <i/>
      <sz val="9"/>
      <name val="Calibri"/>
      <family val="2"/>
    </font>
    <font>
      <b/>
      <i/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43">
    <xf numFmtId="0" fontId="0" fillId="0" borderId="0" xfId="0"/>
    <xf numFmtId="0" fontId="3" fillId="0" borderId="0" xfId="2"/>
    <xf numFmtId="4" fontId="3" fillId="0" borderId="0" xfId="2" applyNumberFormat="1"/>
    <xf numFmtId="4" fontId="0" fillId="0" borderId="0" xfId="0" applyNumberFormat="1"/>
    <xf numFmtId="0" fontId="5" fillId="0" borderId="0" xfId="2" applyFont="1" applyAlignment="1">
      <alignment horizontal="center"/>
    </xf>
    <xf numFmtId="4" fontId="5" fillId="0" borderId="0" xfId="2" applyNumberFormat="1" applyFont="1" applyAlignment="1">
      <alignment horizontal="center"/>
    </xf>
    <xf numFmtId="0" fontId="6" fillId="2" borderId="1" xfId="2" applyFont="1" applyFill="1" applyBorder="1"/>
    <xf numFmtId="0" fontId="0" fillId="2" borderId="2" xfId="0" applyFill="1" applyBorder="1"/>
    <xf numFmtId="0" fontId="0" fillId="2" borderId="3" xfId="0" applyFill="1" applyBorder="1"/>
    <xf numFmtId="0" fontId="6" fillId="2" borderId="4" xfId="2" applyFont="1" applyFill="1" applyBorder="1" applyAlignment="1">
      <alignment vertical="center" wrapText="1"/>
    </xf>
    <xf numFmtId="164" fontId="5" fillId="2" borderId="4" xfId="1" applyFont="1" applyFill="1" applyBorder="1" applyAlignment="1">
      <alignment horizontal="center" vertical="center" wrapText="1"/>
    </xf>
    <xf numFmtId="4" fontId="5" fillId="2" borderId="4" xfId="1" applyNumberFormat="1" applyFont="1" applyFill="1" applyBorder="1" applyAlignment="1">
      <alignment horizontal="center" vertical="center" wrapText="1"/>
    </xf>
    <xf numFmtId="0" fontId="6" fillId="0" borderId="5" xfId="2" applyFont="1" applyBorder="1"/>
    <xf numFmtId="164" fontId="7" fillId="0" borderId="6" xfId="1" applyFont="1" applyBorder="1"/>
    <xf numFmtId="4" fontId="7" fillId="0" borderId="5" xfId="1" applyNumberFormat="1" applyFont="1" applyFill="1" applyBorder="1"/>
    <xf numFmtId="0" fontId="6" fillId="0" borderId="6" xfId="2" applyFont="1" applyBorder="1"/>
    <xf numFmtId="164" fontId="8" fillId="0" borderId="7" xfId="1" applyFont="1" applyBorder="1"/>
    <xf numFmtId="0" fontId="3" fillId="0" borderId="5" xfId="2" applyBorder="1"/>
    <xf numFmtId="3" fontId="9" fillId="0" borderId="5" xfId="1" applyNumberFormat="1" applyFont="1" applyBorder="1"/>
    <xf numFmtId="4" fontId="10" fillId="0" borderId="5" xfId="0" applyNumberFormat="1" applyFont="1" applyBorder="1"/>
    <xf numFmtId="0" fontId="9" fillId="0" borderId="5" xfId="2" applyFont="1" applyBorder="1"/>
    <xf numFmtId="3" fontId="9" fillId="0" borderId="0" xfId="1" applyNumberFormat="1" applyFont="1" applyBorder="1"/>
    <xf numFmtId="4" fontId="9" fillId="0" borderId="5" xfId="1" applyNumberFormat="1" applyFont="1" applyFill="1" applyBorder="1"/>
    <xf numFmtId="0" fontId="6" fillId="2" borderId="4" xfId="2" applyFont="1" applyFill="1" applyBorder="1"/>
    <xf numFmtId="164" fontId="5" fillId="2" borderId="8" xfId="1" applyFont="1" applyFill="1" applyBorder="1" applyAlignment="1">
      <alignment horizontal="center"/>
    </xf>
    <xf numFmtId="4" fontId="5" fillId="2" borderId="8" xfId="1" applyNumberFormat="1" applyFont="1" applyFill="1" applyBorder="1" applyAlignment="1">
      <alignment horizontal="center"/>
    </xf>
    <xf numFmtId="0" fontId="3" fillId="0" borderId="9" xfId="2" applyBorder="1"/>
    <xf numFmtId="0" fontId="6" fillId="0" borderId="10" xfId="2" applyFont="1" applyBorder="1"/>
    <xf numFmtId="0" fontId="2" fillId="0" borderId="10" xfId="0" applyFont="1" applyBorder="1"/>
    <xf numFmtId="3" fontId="0" fillId="0" borderId="5" xfId="0" applyNumberFormat="1" applyBorder="1"/>
    <xf numFmtId="0" fontId="9" fillId="0" borderId="0" xfId="2" applyFont="1"/>
    <xf numFmtId="0" fontId="11" fillId="0" borderId="9" xfId="2" applyFont="1" applyBorder="1"/>
    <xf numFmtId="3" fontId="12" fillId="3" borderId="4" xfId="1" applyNumberFormat="1" applyFont="1" applyFill="1" applyBorder="1"/>
    <xf numFmtId="4" fontId="12" fillId="3" borderId="4" xfId="1" applyNumberFormat="1" applyFont="1" applyFill="1" applyBorder="1"/>
    <xf numFmtId="164" fontId="12" fillId="3" borderId="4" xfId="1" applyFont="1" applyFill="1" applyBorder="1"/>
    <xf numFmtId="0" fontId="13" fillId="0" borderId="9" xfId="2" applyFont="1" applyBorder="1"/>
    <xf numFmtId="4" fontId="12" fillId="0" borderId="5" xfId="1" applyNumberFormat="1" applyFont="1" applyFill="1" applyBorder="1"/>
    <xf numFmtId="0" fontId="13" fillId="0" borderId="0" xfId="2" applyFont="1"/>
    <xf numFmtId="0" fontId="2" fillId="0" borderId="11" xfId="0" applyFont="1" applyBorder="1"/>
    <xf numFmtId="0" fontId="5" fillId="0" borderId="5" xfId="2" applyFont="1" applyBorder="1"/>
    <xf numFmtId="0" fontId="5" fillId="0" borderId="9" xfId="2" applyFont="1" applyBorder="1"/>
    <xf numFmtId="3" fontId="9" fillId="0" borderId="5" xfId="1" applyNumberFormat="1" applyFont="1" applyFill="1" applyBorder="1"/>
    <xf numFmtId="0" fontId="9" fillId="0" borderId="9" xfId="2" applyFont="1" applyBorder="1"/>
    <xf numFmtId="0" fontId="13" fillId="0" borderId="5" xfId="2" applyFont="1" applyBorder="1"/>
    <xf numFmtId="0" fontId="14" fillId="0" borderId="0" xfId="0" applyFont="1"/>
    <xf numFmtId="0" fontId="15" fillId="0" borderId="9" xfId="2" applyFont="1" applyBorder="1"/>
    <xf numFmtId="3" fontId="9" fillId="0" borderId="5" xfId="1" applyNumberFormat="1" applyFont="1" applyFill="1" applyBorder="1" applyAlignment="1"/>
    <xf numFmtId="3" fontId="12" fillId="0" borderId="5" xfId="1" applyNumberFormat="1" applyFont="1" applyFill="1" applyBorder="1"/>
    <xf numFmtId="0" fontId="12" fillId="0" borderId="5" xfId="2" applyFont="1" applyBorder="1"/>
    <xf numFmtId="4" fontId="0" fillId="0" borderId="5" xfId="0" applyNumberFormat="1" applyBorder="1"/>
    <xf numFmtId="0" fontId="15" fillId="0" borderId="5" xfId="2" applyFont="1" applyBorder="1"/>
    <xf numFmtId="0" fontId="0" fillId="0" borderId="5" xfId="0" applyBorder="1"/>
    <xf numFmtId="3" fontId="16" fillId="3" borderId="4" xfId="0" applyNumberFormat="1" applyFont="1" applyFill="1" applyBorder="1"/>
    <xf numFmtId="3" fontId="0" fillId="0" borderId="6" xfId="0" applyNumberFormat="1" applyBorder="1"/>
    <xf numFmtId="4" fontId="0" fillId="0" borderId="6" xfId="0" applyNumberFormat="1" applyBorder="1"/>
    <xf numFmtId="3" fontId="17" fillId="2" borderId="4" xfId="2" applyNumberFormat="1" applyFont="1" applyFill="1" applyBorder="1"/>
    <xf numFmtId="3" fontId="15" fillId="2" borderId="4" xfId="1" applyNumberFormat="1" applyFont="1" applyFill="1" applyBorder="1"/>
    <xf numFmtId="4" fontId="15" fillId="2" borderId="4" xfId="1" applyNumberFormat="1" applyFont="1" applyFill="1" applyBorder="1"/>
    <xf numFmtId="0" fontId="6" fillId="0" borderId="7" xfId="2" applyFont="1" applyBorder="1"/>
    <xf numFmtId="165" fontId="15" fillId="0" borderId="7" xfId="1" applyNumberFormat="1" applyFont="1" applyFill="1" applyBorder="1"/>
    <xf numFmtId="166" fontId="15" fillId="0" borderId="7" xfId="1" applyNumberFormat="1" applyFont="1" applyFill="1" applyBorder="1"/>
    <xf numFmtId="3" fontId="17" fillId="0" borderId="7" xfId="2" applyNumberFormat="1" applyFont="1" applyBorder="1"/>
    <xf numFmtId="0" fontId="6" fillId="0" borderId="0" xfId="2" applyFont="1"/>
    <xf numFmtId="165" fontId="15" fillId="0" borderId="0" xfId="1" applyNumberFormat="1" applyFont="1" applyFill="1" applyBorder="1"/>
    <xf numFmtId="166" fontId="15" fillId="0" borderId="0" xfId="1" applyNumberFormat="1" applyFont="1" applyFill="1" applyBorder="1"/>
    <xf numFmtId="3" fontId="17" fillId="0" borderId="0" xfId="2" applyNumberFormat="1" applyFont="1"/>
    <xf numFmtId="0" fontId="6" fillId="4" borderId="1" xfId="2" applyFont="1" applyFill="1" applyBorder="1"/>
    <xf numFmtId="0" fontId="0" fillId="4" borderId="2" xfId="0" applyFill="1" applyBorder="1"/>
    <xf numFmtId="0" fontId="0" fillId="4" borderId="3" xfId="0" applyFill="1" applyBorder="1"/>
    <xf numFmtId="0" fontId="6" fillId="4" borderId="4" xfId="2" applyFont="1" applyFill="1" applyBorder="1"/>
    <xf numFmtId="164" fontId="15" fillId="4" borderId="4" xfId="2" applyNumberFormat="1" applyFont="1" applyFill="1" applyBorder="1" applyAlignment="1">
      <alignment horizontal="center" vertical="center" wrapText="1"/>
    </xf>
    <xf numFmtId="164" fontId="15" fillId="4" borderId="4" xfId="2" applyNumberFormat="1" applyFont="1" applyFill="1" applyBorder="1" applyAlignment="1">
      <alignment horizontal="center"/>
    </xf>
    <xf numFmtId="0" fontId="17" fillId="4" borderId="4" xfId="2" applyFont="1" applyFill="1" applyBorder="1"/>
    <xf numFmtId="164" fontId="5" fillId="4" borderId="8" xfId="1" applyFont="1" applyFill="1" applyBorder="1" applyAlignment="1">
      <alignment horizontal="center"/>
    </xf>
    <xf numFmtId="4" fontId="5" fillId="4" borderId="8" xfId="1" applyNumberFormat="1" applyFont="1" applyFill="1" applyBorder="1" applyAlignment="1">
      <alignment horizontal="center"/>
    </xf>
    <xf numFmtId="0" fontId="6" fillId="0" borderId="9" xfId="2" applyFont="1" applyBorder="1"/>
    <xf numFmtId="164" fontId="18" fillId="0" borderId="6" xfId="1" applyFont="1" applyBorder="1"/>
    <xf numFmtId="4" fontId="18" fillId="0" borderId="5" xfId="1" applyNumberFormat="1" applyFont="1" applyFill="1" applyBorder="1"/>
    <xf numFmtId="0" fontId="17" fillId="0" borderId="9" xfId="2" applyFont="1" applyBorder="1"/>
    <xf numFmtId="164" fontId="9" fillId="0" borderId="6" xfId="1" applyFont="1" applyBorder="1"/>
    <xf numFmtId="0" fontId="19" fillId="0" borderId="9" xfId="2" applyFont="1" applyBorder="1"/>
    <xf numFmtId="165" fontId="12" fillId="3" borderId="4" xfId="1" applyNumberFormat="1" applyFont="1" applyFill="1" applyBorder="1"/>
    <xf numFmtId="0" fontId="12" fillId="0" borderId="9" xfId="2" applyFont="1" applyBorder="1"/>
    <xf numFmtId="165" fontId="20" fillId="0" borderId="5" xfId="1" applyNumberFormat="1" applyFont="1" applyFill="1" applyBorder="1"/>
    <xf numFmtId="4" fontId="20" fillId="0" borderId="5" xfId="1" applyNumberFormat="1" applyFont="1" applyFill="1" applyBorder="1"/>
    <xf numFmtId="0" fontId="20" fillId="0" borderId="5" xfId="2" applyFont="1" applyBorder="1"/>
    <xf numFmtId="165" fontId="18" fillId="0" borderId="5" xfId="1" applyNumberFormat="1" applyFont="1" applyFill="1" applyBorder="1"/>
    <xf numFmtId="165" fontId="9" fillId="0" borderId="5" xfId="1" applyNumberFormat="1" applyFont="1" applyFill="1" applyBorder="1"/>
    <xf numFmtId="165" fontId="12" fillId="0" borderId="5" xfId="1" applyNumberFormat="1" applyFont="1" applyFill="1" applyBorder="1"/>
    <xf numFmtId="165" fontId="17" fillId="0" borderId="5" xfId="1" applyNumberFormat="1" applyFont="1" applyFill="1" applyBorder="1"/>
    <xf numFmtId="4" fontId="17" fillId="0" borderId="5" xfId="1" applyNumberFormat="1" applyFont="1" applyFill="1" applyBorder="1"/>
    <xf numFmtId="165" fontId="11" fillId="0" borderId="5" xfId="1" applyNumberFormat="1" applyFont="1" applyFill="1" applyBorder="1"/>
    <xf numFmtId="4" fontId="11" fillId="0" borderId="5" xfId="1" applyNumberFormat="1" applyFont="1" applyFill="1" applyBorder="1"/>
    <xf numFmtId="165" fontId="9" fillId="0" borderId="4" xfId="1" applyNumberFormat="1" applyFont="1" applyFill="1" applyBorder="1"/>
    <xf numFmtId="4" fontId="9" fillId="3" borderId="4" xfId="1" applyNumberFormat="1" applyFont="1" applyFill="1" applyBorder="1"/>
    <xf numFmtId="0" fontId="6" fillId="0" borderId="12" xfId="2" applyFont="1" applyBorder="1"/>
    <xf numFmtId="167" fontId="2" fillId="0" borderId="11" xfId="0" applyNumberFormat="1" applyFont="1" applyBorder="1"/>
    <xf numFmtId="0" fontId="0" fillId="0" borderId="13" xfId="0" applyBorder="1"/>
    <xf numFmtId="4" fontId="0" fillId="0" borderId="13" xfId="0" applyNumberFormat="1" applyBorder="1"/>
    <xf numFmtId="165" fontId="12" fillId="0" borderId="13" xfId="1" applyNumberFormat="1" applyFont="1" applyFill="1" applyBorder="1"/>
    <xf numFmtId="4" fontId="12" fillId="0" borderId="13" xfId="1" applyNumberFormat="1" applyFont="1" applyFill="1" applyBorder="1"/>
    <xf numFmtId="165" fontId="15" fillId="4" borderId="4" xfId="1" applyNumberFormat="1" applyFont="1" applyFill="1" applyBorder="1"/>
    <xf numFmtId="166" fontId="15" fillId="4" borderId="4" xfId="1" applyNumberFormat="1" applyFont="1" applyFill="1" applyBorder="1"/>
    <xf numFmtId="3" fontId="17" fillId="4" borderId="4" xfId="2" applyNumberFormat="1" applyFont="1" applyFill="1" applyBorder="1"/>
    <xf numFmtId="4" fontId="15" fillId="4" borderId="4" xfId="1" applyNumberFormat="1" applyFont="1" applyFill="1" applyBorder="1"/>
    <xf numFmtId="0" fontId="6" fillId="5" borderId="1" xfId="2" applyFont="1" applyFill="1" applyBorder="1"/>
    <xf numFmtId="0" fontId="0" fillId="5" borderId="2" xfId="0" applyFill="1" applyBorder="1"/>
    <xf numFmtId="0" fontId="0" fillId="5" borderId="3" xfId="0" applyFill="1" applyBorder="1"/>
    <xf numFmtId="0" fontId="6" fillId="0" borderId="14" xfId="2" applyFont="1" applyBorder="1"/>
    <xf numFmtId="165" fontId="15" fillId="0" borderId="14" xfId="1" applyNumberFormat="1" applyFont="1" applyFill="1" applyBorder="1"/>
    <xf numFmtId="166" fontId="15" fillId="0" borderId="14" xfId="1" applyNumberFormat="1" applyFont="1" applyFill="1" applyBorder="1"/>
    <xf numFmtId="3" fontId="17" fillId="0" borderId="14" xfId="2" applyNumberFormat="1" applyFont="1" applyBorder="1"/>
    <xf numFmtId="0" fontId="6" fillId="5" borderId="4" xfId="2" applyFont="1" applyFill="1" applyBorder="1"/>
    <xf numFmtId="164" fontId="15" fillId="5" borderId="4" xfId="1" applyFont="1" applyFill="1" applyBorder="1" applyAlignment="1">
      <alignment horizontal="center" vertical="center" wrapText="1"/>
    </xf>
    <xf numFmtId="164" fontId="15" fillId="5" borderId="4" xfId="1" applyFont="1" applyFill="1" applyBorder="1" applyAlignment="1">
      <alignment horizontal="center"/>
    </xf>
    <xf numFmtId="0" fontId="17" fillId="5" borderId="4" xfId="2" applyFont="1" applyFill="1" applyBorder="1" applyAlignment="1">
      <alignment horizontal="left"/>
    </xf>
    <xf numFmtId="164" fontId="5" fillId="5" borderId="8" xfId="1" applyFont="1" applyFill="1" applyBorder="1" applyAlignment="1">
      <alignment horizontal="center"/>
    </xf>
    <xf numFmtId="4" fontId="5" fillId="5" borderId="8" xfId="1" applyNumberFormat="1" applyFont="1" applyFill="1" applyBorder="1" applyAlignment="1">
      <alignment horizontal="center"/>
    </xf>
    <xf numFmtId="4" fontId="18" fillId="0" borderId="6" xfId="1" applyNumberFormat="1" applyFont="1" applyFill="1" applyBorder="1"/>
    <xf numFmtId="0" fontId="17" fillId="0" borderId="6" xfId="2" applyFont="1" applyBorder="1"/>
    <xf numFmtId="49" fontId="6" fillId="0" borderId="6" xfId="2" applyNumberFormat="1" applyFont="1" applyBorder="1" applyProtection="1">
      <protection locked="0"/>
    </xf>
    <xf numFmtId="3" fontId="21" fillId="0" borderId="5" xfId="1" applyNumberFormat="1" applyFont="1" applyFill="1" applyBorder="1"/>
    <xf numFmtId="4" fontId="21" fillId="0" borderId="5" xfId="1" applyNumberFormat="1" applyFont="1" applyFill="1" applyBorder="1"/>
    <xf numFmtId="0" fontId="0" fillId="0" borderId="9" xfId="0" applyBorder="1"/>
    <xf numFmtId="0" fontId="3" fillId="0" borderId="13" xfId="2" applyBorder="1"/>
    <xf numFmtId="3" fontId="9" fillId="0" borderId="13" xfId="1" applyNumberFormat="1" applyFont="1" applyBorder="1"/>
    <xf numFmtId="4" fontId="9" fillId="0" borderId="13" xfId="1" applyNumberFormat="1" applyFont="1" applyFill="1" applyBorder="1"/>
    <xf numFmtId="0" fontId="22" fillId="0" borderId="13" xfId="2" applyFont="1" applyBorder="1"/>
    <xf numFmtId="3" fontId="12" fillId="3" borderId="13" xfId="1" applyNumberFormat="1" applyFont="1" applyFill="1" applyBorder="1"/>
    <xf numFmtId="4" fontId="12" fillId="3" borderId="13" xfId="1" applyNumberFormat="1" applyFont="1" applyFill="1" applyBorder="1"/>
    <xf numFmtId="0" fontId="11" fillId="0" borderId="4" xfId="2" applyFont="1" applyBorder="1"/>
    <xf numFmtId="3" fontId="15" fillId="5" borderId="4" xfId="1" applyNumberFormat="1" applyFont="1" applyFill="1" applyBorder="1"/>
    <xf numFmtId="4" fontId="12" fillId="5" borderId="4" xfId="1" applyNumberFormat="1" applyFont="1" applyFill="1" applyBorder="1"/>
    <xf numFmtId="0" fontId="17" fillId="5" borderId="4" xfId="2" applyFont="1" applyFill="1" applyBorder="1"/>
    <xf numFmtId="4" fontId="15" fillId="5" borderId="4" xfId="1" applyNumberFormat="1" applyFont="1" applyFill="1" applyBorder="1"/>
    <xf numFmtId="0" fontId="6" fillId="0" borderId="4" xfId="2" applyFont="1" applyBorder="1" applyAlignment="1">
      <alignment horizontal="center"/>
    </xf>
    <xf numFmtId="3" fontId="17" fillId="6" borderId="4" xfId="1" applyNumberFormat="1" applyFont="1" applyFill="1" applyBorder="1"/>
    <xf numFmtId="4" fontId="17" fillId="6" borderId="4" xfId="1" applyNumberFormat="1" applyFont="1" applyFill="1" applyBorder="1"/>
    <xf numFmtId="0" fontId="17" fillId="0" borderId="4" xfId="2" applyFont="1" applyBorder="1"/>
    <xf numFmtId="0" fontId="10" fillId="0" borderId="0" xfId="0" applyFont="1"/>
    <xf numFmtId="4" fontId="10" fillId="0" borderId="0" xfId="0" applyNumberFormat="1" applyFont="1"/>
    <xf numFmtId="49" fontId="4" fillId="0" borderId="0" xfId="2" applyNumberFormat="1" applyFont="1" applyAlignment="1">
      <alignment horizontal="center"/>
    </xf>
    <xf numFmtId="0" fontId="0" fillId="0" borderId="0" xfId="0"/>
  </cellXfs>
  <cellStyles count="3">
    <cellStyle name="Milliers" xfId="1" builtinId="3"/>
    <cellStyle name="Normal" xfId="0" builtinId="0"/>
    <cellStyle name="Normal 2" xfId="2" xr:uid="{608796E5-A305-44F5-9BA2-99B27CAEB2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chemeClr val="accent1">
                <a:lumMod val="40000"/>
                <a:lumOff val="6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lumMod val="40000"/>
                <a:lumOff val="6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'PRES RESULT 2019 AG 2020 CLUBS'!$R$8</c:f>
              <c:strCache>
                <c:ptCount val="1"/>
                <c:pt idx="0">
                  <c:v>EXCELLENCE &amp;  DEVELOPPEMENT</c:v>
                </c:pt>
              </c:strCache>
            </c:strRef>
          </c:tx>
          <c:invertIfNegative val="0"/>
          <c:cat>
            <c:strRef>
              <c:f>'PRES RESULT 2019 AG 2020 CLUBS'!$R$9:$R$14</c:f>
              <c:strCache>
                <c:ptCount val="6"/>
                <c:pt idx="0">
                  <c:v>POLE </c:v>
                </c:pt>
                <c:pt idx="1">
                  <c:v>SUIVI JEUNES</c:v>
                </c:pt>
                <c:pt idx="2">
                  <c:v>FORMATIONS</c:v>
                </c:pt>
                <c:pt idx="3">
                  <c:v>CHARGES DEVELOP</c:v>
                </c:pt>
                <c:pt idx="4">
                  <c:v>CTF</c:v>
                </c:pt>
                <c:pt idx="5">
                  <c:v>TOT EXCEL  &amp; DEVELOP</c:v>
                </c:pt>
              </c:strCache>
            </c:strRef>
          </c:cat>
          <c:val>
            <c:numRef>
              <c:f>'PRES RESULT 2019 AG 2020 CLUBS'!$R$9:$R$14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F-4455-83A9-6E101DBACA76}"/>
            </c:ext>
          </c:extLst>
        </c:ser>
        <c:ser>
          <c:idx val="1"/>
          <c:order val="1"/>
          <c:tx>
            <c:strRef>
              <c:f>'PRES RESULT 2019 AG 2020 CLUBS'!$S$8</c:f>
              <c:strCache>
                <c:ptCount val="1"/>
                <c:pt idx="0">
                  <c:v> Prévisionnel K€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6"/>
              <c:layout>
                <c:manualLayout>
                  <c:x val="-2.3633677991137372E-2"/>
                  <c:y val="-5.835156819839533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EF-4455-83A9-6E101DBACA7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 RESULT 2019 AG 2020 CLUBS'!$R$9:$R$14</c:f>
              <c:strCache>
                <c:ptCount val="6"/>
                <c:pt idx="0">
                  <c:v>POLE </c:v>
                </c:pt>
                <c:pt idx="1">
                  <c:v>SUIVI JEUNES</c:v>
                </c:pt>
                <c:pt idx="2">
                  <c:v>FORMATIONS</c:v>
                </c:pt>
                <c:pt idx="3">
                  <c:v>CHARGES DEVELOP</c:v>
                </c:pt>
                <c:pt idx="4">
                  <c:v>CTF</c:v>
                </c:pt>
                <c:pt idx="5">
                  <c:v>TOT EXCEL  &amp; DEVELOP</c:v>
                </c:pt>
              </c:strCache>
            </c:strRef>
          </c:cat>
          <c:val>
            <c:numRef>
              <c:f>'PRES RESULT 2019 AG 2020 CLUBS'!$S$9:$S$14</c:f>
              <c:numCache>
                <c:formatCode>General</c:formatCode>
                <c:ptCount val="6"/>
                <c:pt idx="0">
                  <c:v>72</c:v>
                </c:pt>
                <c:pt idx="1">
                  <c:v>55</c:v>
                </c:pt>
                <c:pt idx="2">
                  <c:v>20</c:v>
                </c:pt>
                <c:pt idx="3">
                  <c:v>52</c:v>
                </c:pt>
                <c:pt idx="4">
                  <c:v>48</c:v>
                </c:pt>
                <c:pt idx="5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EF-4455-83A9-6E101DBACA76}"/>
            </c:ext>
          </c:extLst>
        </c:ser>
        <c:ser>
          <c:idx val="2"/>
          <c:order val="2"/>
          <c:tx>
            <c:strRef>
              <c:f>'PRES RESULT 2019 AG 2020 CLUBS'!$T$8</c:f>
              <c:strCache>
                <c:ptCount val="1"/>
                <c:pt idx="0">
                  <c:v>Realisé K€</c:v>
                </c:pt>
              </c:strCache>
            </c:strRef>
          </c:tx>
          <c:spPr>
            <a:solidFill>
              <a:srgbClr val="C86866"/>
            </a:solidFill>
          </c:spPr>
          <c:invertIfNegative val="0"/>
          <c:dLbls>
            <c:dLbl>
              <c:idx val="0"/>
              <c:layout>
                <c:manualLayout>
                  <c:x val="2.3633677991137372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EF-4455-83A9-6E101DBACA76}"/>
                </c:ext>
              </c:extLst>
            </c:dLbl>
            <c:dLbl>
              <c:idx val="1"/>
              <c:layout>
                <c:manualLayout>
                  <c:x val="2.3633677991137372E-2"/>
                  <c:y val="-8.752735229759299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EF-4455-83A9-6E101DBACA76}"/>
                </c:ext>
              </c:extLst>
            </c:dLbl>
            <c:dLbl>
              <c:idx val="2"/>
              <c:layout>
                <c:manualLayout>
                  <c:x val="9.8473658296405718E-3"/>
                  <c:y val="-2.9175784099197666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EF-4455-83A9-6E101DBACA76}"/>
                </c:ext>
              </c:extLst>
            </c:dLbl>
            <c:dLbl>
              <c:idx val="3"/>
              <c:layout>
                <c:manualLayout>
                  <c:x val="1.1816838995568757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EF-4455-83A9-6E101DBACA76}"/>
                </c:ext>
              </c:extLst>
            </c:dLbl>
            <c:dLbl>
              <c:idx val="4"/>
              <c:layout>
                <c:manualLayout>
                  <c:x val="2.3633677991137372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EF-4455-83A9-6E101DBACA76}"/>
                </c:ext>
              </c:extLst>
            </c:dLbl>
            <c:dLbl>
              <c:idx val="5"/>
              <c:layout>
                <c:manualLayout>
                  <c:x val="2.3633677991137372E-2"/>
                  <c:y val="-8.752735229759299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EF-4455-83A9-6E101DBACA76}"/>
                </c:ext>
              </c:extLst>
            </c:dLbl>
            <c:dLbl>
              <c:idx val="6"/>
              <c:layout>
                <c:manualLayout>
                  <c:x val="1.7725258493353029E-2"/>
                  <c:y val="-1.75054704595185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EF-4455-83A9-6E101DBACA7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 RESULT 2019 AG 2020 CLUBS'!$R$9:$R$14</c:f>
              <c:strCache>
                <c:ptCount val="6"/>
                <c:pt idx="0">
                  <c:v>POLE </c:v>
                </c:pt>
                <c:pt idx="1">
                  <c:v>SUIVI JEUNES</c:v>
                </c:pt>
                <c:pt idx="2">
                  <c:v>FORMATIONS</c:v>
                </c:pt>
                <c:pt idx="3">
                  <c:v>CHARGES DEVELOP</c:v>
                </c:pt>
                <c:pt idx="4">
                  <c:v>CTF</c:v>
                </c:pt>
                <c:pt idx="5">
                  <c:v>TOT EXCEL  &amp; DEVELOP</c:v>
                </c:pt>
              </c:strCache>
            </c:strRef>
          </c:cat>
          <c:val>
            <c:numRef>
              <c:f>'PRES RESULT 2019 AG 2020 CLUBS'!$T$9:$T$14</c:f>
              <c:numCache>
                <c:formatCode>General</c:formatCode>
                <c:ptCount val="6"/>
                <c:pt idx="0">
                  <c:v>77.599999999999994</c:v>
                </c:pt>
                <c:pt idx="1">
                  <c:v>79</c:v>
                </c:pt>
                <c:pt idx="2">
                  <c:v>24.7</c:v>
                </c:pt>
                <c:pt idx="3">
                  <c:v>47.8</c:v>
                </c:pt>
                <c:pt idx="4">
                  <c:v>56</c:v>
                </c:pt>
                <c:pt idx="5">
                  <c:v>285.09999999999997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CEF-4455-83A9-6E101DBAC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4836144"/>
        <c:axId val="1"/>
        <c:axId val="0"/>
      </c:bar3DChart>
      <c:catAx>
        <c:axId val="31483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4836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0"/>
      <c:rotY val="30"/>
      <c:depthPercent val="90"/>
      <c:rAngAx val="1"/>
    </c:view3D>
    <c:floor>
      <c:thickness val="0"/>
    </c:floor>
    <c:side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'PRES RESULT 2019 AG 2020 CLUBS'!$S$64</c:f>
              <c:strCache>
                <c:ptCount val="1"/>
                <c:pt idx="0">
                  <c:v> Prévisionnel K€ 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5.3191489361702126E-3"/>
                  <c:y val="-3.623188405797101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AF-452E-8AF0-4AB497A61E34}"/>
                </c:ext>
              </c:extLst>
            </c:dLbl>
            <c:dLbl>
              <c:idx val="2"/>
              <c:layout>
                <c:manualLayout>
                  <c:x val="-3.5460992907801418E-3"/>
                  <c:y val="-2.173913043478260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AF-452E-8AF0-4AB497A61E34}"/>
                </c:ext>
              </c:extLst>
            </c:dLbl>
            <c:dLbl>
              <c:idx val="3"/>
              <c:layout>
                <c:manualLayout>
                  <c:x val="0"/>
                  <c:y val="-2.89855072463768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AF-452E-8AF0-4AB497A61E34}"/>
                </c:ext>
              </c:extLst>
            </c:dLbl>
            <c:dLbl>
              <c:idx val="4"/>
              <c:layout>
                <c:manualLayout>
                  <c:x val="1.7730496453900709E-3"/>
                  <c:y val="-2.173913043478260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AF-452E-8AF0-4AB497A61E34}"/>
                </c:ext>
              </c:extLst>
            </c:dLbl>
            <c:dLbl>
              <c:idx val="5"/>
              <c:layout>
                <c:manualLayout>
                  <c:x val="1.7730496453900709E-3"/>
                  <c:y val="-2.53623188405797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AF-452E-8AF0-4AB497A61E34}"/>
                </c:ext>
              </c:extLst>
            </c:dLbl>
            <c:dLbl>
              <c:idx val="6"/>
              <c:layout>
                <c:manualLayout>
                  <c:x val="-5.3191489361702126E-3"/>
                  <c:y val="-1.811594202898550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AF-452E-8AF0-4AB497A61E34}"/>
                </c:ext>
              </c:extLst>
            </c:dLbl>
            <c:dLbl>
              <c:idx val="7"/>
              <c:layout>
                <c:manualLayout>
                  <c:x val="0"/>
                  <c:y val="-2.53623188405797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AF-452E-8AF0-4AB497A61E34}"/>
                </c:ext>
              </c:extLst>
            </c:dLbl>
            <c:dLbl>
              <c:idx val="8"/>
              <c:layout>
                <c:manualLayout>
                  <c:x val="-2.1276595744680851E-2"/>
                  <c:y val="-2.173913043478267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AF-452E-8AF0-4AB497A61E3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 RESULT 2019 AG 2020 CLUBS'!$R$65:$R$73</c:f>
              <c:strCache>
                <c:ptCount val="9"/>
                <c:pt idx="0">
                  <c:v>CF</c:v>
                </c:pt>
                <c:pt idx="1">
                  <c:v>CHPT EQUIPES</c:v>
                </c:pt>
                <c:pt idx="2">
                  <c:v>VETERANS</c:v>
                </c:pt>
                <c:pt idx="3">
                  <c:v>OPENS JEUNES</c:v>
                </c:pt>
                <c:pt idx="4">
                  <c:v>GRAND PRIX JEUNES</c:v>
                </c:pt>
                <c:pt idx="5">
                  <c:v>CORPOS</c:v>
                </c:pt>
                <c:pt idx="6">
                  <c:v>TOP8</c:v>
                </c:pt>
                <c:pt idx="7">
                  <c:v>TOP DETECT REG</c:v>
                </c:pt>
                <c:pt idx="8">
                  <c:v>TOT VIE SPORT &amp; COMPETS</c:v>
                </c:pt>
              </c:strCache>
            </c:strRef>
          </c:cat>
          <c:val>
            <c:numRef>
              <c:f>'PRES RESULT 2019 AG 2020 CLUBS'!$S$65:$S$73</c:f>
              <c:numCache>
                <c:formatCode>General</c:formatCode>
                <c:ptCount val="9"/>
                <c:pt idx="0">
                  <c:v>28.2</c:v>
                </c:pt>
                <c:pt idx="1">
                  <c:v>15</c:v>
                </c:pt>
                <c:pt idx="2">
                  <c:v>1.5</c:v>
                </c:pt>
                <c:pt idx="3">
                  <c:v>0.5</c:v>
                </c:pt>
                <c:pt idx="4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47.000000000000007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AF-452E-8AF0-4AB497A61E34}"/>
            </c:ext>
          </c:extLst>
        </c:ser>
        <c:ser>
          <c:idx val="1"/>
          <c:order val="1"/>
          <c:tx>
            <c:strRef>
              <c:f>'PRES RESULT 2019 AG 2020 CLUBS'!$T$64</c:f>
              <c:strCache>
                <c:ptCount val="1"/>
                <c:pt idx="0">
                  <c:v>Realisé K€</c:v>
                </c:pt>
              </c:strCache>
            </c:strRef>
          </c:tx>
          <c:spPr>
            <a:solidFill>
              <a:srgbClr val="BD4A47"/>
            </a:solidFill>
          </c:spPr>
          <c:invertIfNegative val="0"/>
          <c:dLbls>
            <c:dLbl>
              <c:idx val="0"/>
              <c:layout>
                <c:manualLayout>
                  <c:x val="1.7181885413494583E-2"/>
                  <c:y val="-2.104804818472835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AF-452E-8AF0-4AB497A61E34}"/>
                </c:ext>
              </c:extLst>
            </c:dLbl>
            <c:dLbl>
              <c:idx val="1"/>
              <c:layout>
                <c:manualLayout>
                  <c:x val="1.5957446808510637E-2"/>
                  <c:y val="-2.53623188405797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5AF-452E-8AF0-4AB497A61E34}"/>
                </c:ext>
              </c:extLst>
            </c:dLbl>
            <c:dLbl>
              <c:idx val="2"/>
              <c:layout>
                <c:manualLayout>
                  <c:x val="1.0638297872340425E-2"/>
                  <c:y val="-3.623188405797101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5AF-452E-8AF0-4AB497A61E34}"/>
                </c:ext>
              </c:extLst>
            </c:dLbl>
            <c:dLbl>
              <c:idx val="3"/>
              <c:layout>
                <c:manualLayout>
                  <c:x val="1.0638297872340425E-2"/>
                  <c:y val="-3.26086956521739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5AF-452E-8AF0-4AB497A61E34}"/>
                </c:ext>
              </c:extLst>
            </c:dLbl>
            <c:dLbl>
              <c:idx val="4"/>
              <c:layout>
                <c:manualLayout>
                  <c:x val="1.773035684369241E-2"/>
                  <c:y val="-2.53623188405797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5AF-452E-8AF0-4AB497A61E34}"/>
                </c:ext>
              </c:extLst>
            </c:dLbl>
            <c:dLbl>
              <c:idx val="5"/>
              <c:layout>
                <c:manualLayout>
                  <c:x val="1.7730496453900711E-2"/>
                  <c:y val="-2.53623188405797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5AF-452E-8AF0-4AB497A61E34}"/>
                </c:ext>
              </c:extLst>
            </c:dLbl>
            <c:dLbl>
              <c:idx val="6"/>
              <c:layout>
                <c:manualLayout>
                  <c:x val="7.0921985815602835E-3"/>
                  <c:y val="-1.449275362318840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5AF-452E-8AF0-4AB497A61E34}"/>
                </c:ext>
              </c:extLst>
            </c:dLbl>
            <c:dLbl>
              <c:idx val="7"/>
              <c:layout>
                <c:manualLayout>
                  <c:x val="1.2411347517730497E-2"/>
                  <c:y val="-2.53623188405797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5AF-452E-8AF0-4AB497A61E34}"/>
                </c:ext>
              </c:extLst>
            </c:dLbl>
            <c:dLbl>
              <c:idx val="8"/>
              <c:layout>
                <c:manualLayout>
                  <c:x val="1.9503546099290781E-2"/>
                  <c:y val="-3.26086956521739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5AF-452E-8AF0-4AB497A61E3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 RESULT 2019 AG 2020 CLUBS'!$R$65:$R$73</c:f>
              <c:strCache>
                <c:ptCount val="9"/>
                <c:pt idx="0">
                  <c:v>CF</c:v>
                </c:pt>
                <c:pt idx="1">
                  <c:v>CHPT EQUIPES</c:v>
                </c:pt>
                <c:pt idx="2">
                  <c:v>VETERANS</c:v>
                </c:pt>
                <c:pt idx="3">
                  <c:v>OPENS JEUNES</c:v>
                </c:pt>
                <c:pt idx="4">
                  <c:v>GRAND PRIX JEUNES</c:v>
                </c:pt>
                <c:pt idx="5">
                  <c:v>CORPOS</c:v>
                </c:pt>
                <c:pt idx="6">
                  <c:v>TOP8</c:v>
                </c:pt>
                <c:pt idx="7">
                  <c:v>TOP DETECT REG</c:v>
                </c:pt>
                <c:pt idx="8">
                  <c:v>TOT VIE SPORT &amp; COMPETS</c:v>
                </c:pt>
              </c:strCache>
            </c:strRef>
          </c:cat>
          <c:val>
            <c:numRef>
              <c:f>'PRES RESULT 2019 AG 2020 CLUBS'!$T$65:$T$73</c:f>
              <c:numCache>
                <c:formatCode>General</c:formatCode>
                <c:ptCount val="9"/>
                <c:pt idx="0">
                  <c:v>29.5</c:v>
                </c:pt>
                <c:pt idx="1">
                  <c:v>35.799999999999997</c:v>
                </c:pt>
                <c:pt idx="2">
                  <c:v>1.2</c:v>
                </c:pt>
                <c:pt idx="3">
                  <c:v>0</c:v>
                </c:pt>
                <c:pt idx="4">
                  <c:v>0.4</c:v>
                </c:pt>
                <c:pt idx="6">
                  <c:v>0.5</c:v>
                </c:pt>
                <c:pt idx="7">
                  <c:v>0.4</c:v>
                </c:pt>
                <c:pt idx="8">
                  <c:v>67.800000000000011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5AF-452E-8AF0-4AB497A61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5564968"/>
        <c:axId val="1"/>
        <c:axId val="0"/>
      </c:bar3DChart>
      <c:catAx>
        <c:axId val="395564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noFill/>
        </c:spPr>
        <c:crossAx val="3955649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'PRES RESULT 2019 AG 2020 CLUBS'!$S$106</c:f>
              <c:strCache>
                <c:ptCount val="1"/>
                <c:pt idx="0">
                  <c:v> Prévisionnel K€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1301247771836003E-3"/>
                  <c:y val="-3.703703703703703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60-4548-B4FE-1102A2675029}"/>
                </c:ext>
              </c:extLst>
            </c:dLbl>
            <c:dLbl>
              <c:idx val="1"/>
              <c:layout>
                <c:manualLayout>
                  <c:x val="9.5068330362448016E-3"/>
                  <c:y val="-4.629629629629629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60-4548-B4FE-1102A2675029}"/>
                </c:ext>
              </c:extLst>
            </c:dLbl>
            <c:dLbl>
              <c:idx val="2"/>
              <c:layout>
                <c:manualLayout>
                  <c:x val="1.4260249554367201E-2"/>
                  <c:y val="-1.388888888888888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60-4548-B4FE-1102A267502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 RESULT 2019 AG 2020 CLUBS'!$R$107:$R$109</c:f>
              <c:strCache>
                <c:ptCount val="3"/>
                <c:pt idx="0">
                  <c:v>REVERSEMENTS</c:v>
                </c:pt>
                <c:pt idx="1">
                  <c:v>FONCT GENERAL</c:v>
                </c:pt>
                <c:pt idx="2">
                  <c:v>TOT VIE INSTITUTIONNELLE</c:v>
                </c:pt>
              </c:strCache>
            </c:strRef>
          </c:cat>
          <c:val>
            <c:numRef>
              <c:f>'PRES RESULT 2019 AG 2020 CLUBS'!$S$107:$S$109</c:f>
              <c:numCache>
                <c:formatCode>General</c:formatCode>
                <c:ptCount val="3"/>
                <c:pt idx="0">
                  <c:v>160</c:v>
                </c:pt>
                <c:pt idx="1">
                  <c:v>77</c:v>
                </c:pt>
                <c:pt idx="2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60-4548-B4FE-1102A2675029}"/>
            </c:ext>
          </c:extLst>
        </c:ser>
        <c:ser>
          <c:idx val="1"/>
          <c:order val="1"/>
          <c:tx>
            <c:strRef>
              <c:f>'PRES RESULT 2019 AG 2020 CLUBS'!$T$106</c:f>
              <c:strCache>
                <c:ptCount val="1"/>
                <c:pt idx="0">
                  <c:v>Realisé K€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027332144979206E-2"/>
                  <c:y val="-3.703703703703703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60-4548-B4FE-1102A2675029}"/>
                </c:ext>
              </c:extLst>
            </c:dLbl>
            <c:dLbl>
              <c:idx val="1"/>
              <c:layout>
                <c:manualLayout>
                  <c:x val="2.8520499108734401E-2"/>
                  <c:y val="-3.703703703703703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60-4548-B4FE-1102A2675029}"/>
                </c:ext>
              </c:extLst>
            </c:dLbl>
            <c:dLbl>
              <c:idx val="2"/>
              <c:layout>
                <c:manualLayout>
                  <c:x val="2.6143790849673203E-2"/>
                  <c:y val="-5.092592592592592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60-4548-B4FE-1102A267502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 RESULT 2019 AG 2020 CLUBS'!$R$107:$R$109</c:f>
              <c:strCache>
                <c:ptCount val="3"/>
                <c:pt idx="0">
                  <c:v>REVERSEMENTS</c:v>
                </c:pt>
                <c:pt idx="1">
                  <c:v>FONCT GENERAL</c:v>
                </c:pt>
                <c:pt idx="2">
                  <c:v>TOT VIE INSTITUTIONNELLE</c:v>
                </c:pt>
              </c:strCache>
            </c:strRef>
          </c:cat>
          <c:val>
            <c:numRef>
              <c:f>'PRES RESULT 2019 AG 2020 CLUBS'!$T$107:$T$109</c:f>
              <c:numCache>
                <c:formatCode>General</c:formatCode>
                <c:ptCount val="3"/>
                <c:pt idx="0">
                  <c:v>180.3</c:v>
                </c:pt>
                <c:pt idx="1">
                  <c:v>77.400000000000006</c:v>
                </c:pt>
                <c:pt idx="2">
                  <c:v>257.70000000000005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60-4548-B4FE-1102A2675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5565952"/>
        <c:axId val="1"/>
        <c:axId val="0"/>
      </c:bar3DChart>
      <c:catAx>
        <c:axId val="39556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55659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'PRES RESULT 2019 AG 2020 CLUBS'!$S$31</c:f>
              <c:strCache>
                <c:ptCount val="1"/>
                <c:pt idx="0">
                  <c:v> Prévisionnel K€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 RESULT 2019 AG 2020 CLUBS'!$R$32:$R$37</c:f>
              <c:strCache>
                <c:ptCount val="6"/>
                <c:pt idx="0">
                  <c:v>POLE </c:v>
                </c:pt>
                <c:pt idx="1">
                  <c:v>SUIVI JEUNES</c:v>
                </c:pt>
                <c:pt idx="2">
                  <c:v>FORMATIONS</c:v>
                </c:pt>
                <c:pt idx="3">
                  <c:v>PRODUITS DEVELOP</c:v>
                </c:pt>
                <c:pt idx="4">
                  <c:v>SUBVENTIONS</c:v>
                </c:pt>
                <c:pt idx="5">
                  <c:v>TOT EXCEL  &amp; DEVELOP</c:v>
                </c:pt>
              </c:strCache>
            </c:strRef>
          </c:cat>
          <c:val>
            <c:numRef>
              <c:f>'PRES RESULT 2019 AG 2020 CLUBS'!$S$32:$S$37</c:f>
              <c:numCache>
                <c:formatCode>General</c:formatCode>
                <c:ptCount val="6"/>
                <c:pt idx="0">
                  <c:v>42</c:v>
                </c:pt>
                <c:pt idx="1">
                  <c:v>17</c:v>
                </c:pt>
                <c:pt idx="2">
                  <c:v>22.6</c:v>
                </c:pt>
                <c:pt idx="3">
                  <c:v>17.5</c:v>
                </c:pt>
                <c:pt idx="4">
                  <c:v>53</c:v>
                </c:pt>
                <c:pt idx="5">
                  <c:v>152.1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B0-4F63-B7C2-4180D7B40CF6}"/>
            </c:ext>
          </c:extLst>
        </c:ser>
        <c:ser>
          <c:idx val="1"/>
          <c:order val="1"/>
          <c:tx>
            <c:strRef>
              <c:f>'PRES RESULT 2019 AG 2020 CLUBS'!$T$31</c:f>
              <c:strCache>
                <c:ptCount val="1"/>
                <c:pt idx="0">
                  <c:v>Realisé K€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314928425357873E-2"/>
                  <c:y val="-1.92122958693563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B0-4F63-B7C2-4180D7B40CF6}"/>
                </c:ext>
              </c:extLst>
            </c:dLbl>
            <c:dLbl>
              <c:idx val="1"/>
              <c:layout>
                <c:manualLayout>
                  <c:x val="1.2269938650306711E-2"/>
                  <c:y val="-2.68972142170989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B0-4F63-B7C2-4180D7B40CF6}"/>
                </c:ext>
              </c:extLst>
            </c:dLbl>
            <c:dLbl>
              <c:idx val="2"/>
              <c:layout>
                <c:manualLayout>
                  <c:x val="2.4539877300613498E-2"/>
                  <c:y val="-2.305475504322766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B0-4F63-B7C2-4180D7B40CF6}"/>
                </c:ext>
              </c:extLst>
            </c:dLbl>
            <c:dLbl>
              <c:idx val="3"/>
              <c:layout>
                <c:manualLayout>
                  <c:x val="1.2269938650306749E-2"/>
                  <c:y val="-2.68972142170989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B0-4F63-B7C2-4180D7B40CF6}"/>
                </c:ext>
              </c:extLst>
            </c:dLbl>
            <c:dLbl>
              <c:idx val="4"/>
              <c:layout>
                <c:manualLayout>
                  <c:x val="6.1349693251533744E-3"/>
                  <c:y val="-2.305475504322766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B0-4F63-B7C2-4180D7B40CF6}"/>
                </c:ext>
              </c:extLst>
            </c:dLbl>
            <c:dLbl>
              <c:idx val="5"/>
              <c:layout>
                <c:manualLayout>
                  <c:x val="2.0449897750511249E-2"/>
                  <c:y val="-1.152737752161383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B0-4F63-B7C2-4180D7B40CF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 RESULT 2019 AG 2020 CLUBS'!$R$32:$R$37</c:f>
              <c:strCache>
                <c:ptCount val="6"/>
                <c:pt idx="0">
                  <c:v>POLE </c:v>
                </c:pt>
                <c:pt idx="1">
                  <c:v>SUIVI JEUNES</c:v>
                </c:pt>
                <c:pt idx="2">
                  <c:v>FORMATIONS</c:v>
                </c:pt>
                <c:pt idx="3">
                  <c:v>PRODUITS DEVELOP</c:v>
                </c:pt>
                <c:pt idx="4">
                  <c:v>SUBVENTIONS</c:v>
                </c:pt>
                <c:pt idx="5">
                  <c:v>TOT EXCEL  &amp; DEVELOP</c:v>
                </c:pt>
              </c:strCache>
            </c:strRef>
          </c:cat>
          <c:val>
            <c:numRef>
              <c:f>'PRES RESULT 2019 AG 2020 CLUBS'!$T$32:$T$37</c:f>
              <c:numCache>
                <c:formatCode>General</c:formatCode>
                <c:ptCount val="6"/>
                <c:pt idx="0">
                  <c:v>58.3</c:v>
                </c:pt>
                <c:pt idx="1">
                  <c:v>32</c:v>
                </c:pt>
                <c:pt idx="2">
                  <c:v>26.5</c:v>
                </c:pt>
                <c:pt idx="3">
                  <c:v>6.2</c:v>
                </c:pt>
                <c:pt idx="4">
                  <c:v>55.8</c:v>
                </c:pt>
                <c:pt idx="5">
                  <c:v>178.8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B0-4F63-B7C2-4180D7B40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5567592"/>
        <c:axId val="1"/>
        <c:axId val="0"/>
      </c:bar3DChart>
      <c:catAx>
        <c:axId val="395567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55675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4F81BD">
                <a:lumMod val="40000"/>
                <a:lumOff val="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4F81BD">
                <a:lumMod val="40000"/>
                <a:lumOff val="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'PRES RESULT 2019 AG 2020 CLUBS'!$S$83</c:f>
              <c:strCache>
                <c:ptCount val="1"/>
                <c:pt idx="0">
                  <c:v> Prévisionnel K€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5.763688760806916E-3"/>
                  <c:y val="-1.204819277108426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7A-4D3D-A8C2-5EA7CB750B4E}"/>
                </c:ext>
              </c:extLst>
            </c:dLbl>
            <c:dLbl>
              <c:idx val="2"/>
              <c:layout>
                <c:manualLayout>
                  <c:x val="0"/>
                  <c:y val="-8.032128514056224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7A-4D3D-A8C2-5EA7CB750B4E}"/>
                </c:ext>
              </c:extLst>
            </c:dLbl>
            <c:dLbl>
              <c:idx val="3"/>
              <c:layout>
                <c:manualLayout>
                  <c:x val="0"/>
                  <c:y val="-1.20481927710843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7A-4D3D-A8C2-5EA7CB750B4E}"/>
                </c:ext>
              </c:extLst>
            </c:dLbl>
            <c:dLbl>
              <c:idx val="4"/>
              <c:layout>
                <c:manualLayout>
                  <c:x val="0"/>
                  <c:y val="-1.20481927710843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7A-4D3D-A8C2-5EA7CB750B4E}"/>
                </c:ext>
              </c:extLst>
            </c:dLbl>
            <c:dLbl>
              <c:idx val="5"/>
              <c:layout>
                <c:manualLayout>
                  <c:x val="7.0444271076076039E-17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7A-4D3D-A8C2-5EA7CB750B4E}"/>
                </c:ext>
              </c:extLst>
            </c:dLbl>
            <c:dLbl>
              <c:idx val="6"/>
              <c:layout>
                <c:manualLayout>
                  <c:x val="1.9212295869356388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7A-4D3D-A8C2-5EA7CB750B4E}"/>
                </c:ext>
              </c:extLst>
            </c:dLbl>
            <c:dLbl>
              <c:idx val="8"/>
              <c:layout>
                <c:manualLayout>
                  <c:x val="-7.684918347742555E-3"/>
                  <c:y val="-1.20481927710843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7A-4D3D-A8C2-5EA7CB750B4E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 RESULT 2019 AG 2020 CLUBS'!$R$84:$R$93</c:f>
              <c:strCache>
                <c:ptCount val="10"/>
                <c:pt idx="0">
                  <c:v>CF</c:v>
                </c:pt>
                <c:pt idx="1">
                  <c:v>CHPT EQUIPES</c:v>
                </c:pt>
                <c:pt idx="2">
                  <c:v>VETERANS</c:v>
                </c:pt>
                <c:pt idx="3">
                  <c:v>OPENS JEUNES</c:v>
                </c:pt>
                <c:pt idx="4">
                  <c:v>GRAND PRIX JEUNES</c:v>
                </c:pt>
                <c:pt idx="5">
                  <c:v>CORPOS</c:v>
                </c:pt>
                <c:pt idx="6">
                  <c:v>TOP8</c:v>
                </c:pt>
                <c:pt idx="7">
                  <c:v>TOP DETECT REG</c:v>
                </c:pt>
                <c:pt idx="8">
                  <c:v>DIVERS</c:v>
                </c:pt>
                <c:pt idx="9">
                  <c:v>TOT VIE SPORT &amp; COMPETS</c:v>
                </c:pt>
              </c:strCache>
            </c:strRef>
          </c:cat>
          <c:val>
            <c:numRef>
              <c:f>'PRES RESULT 2019 AG 2020 CLUBS'!$S$84:$S$93</c:f>
              <c:numCache>
                <c:formatCode>General</c:formatCode>
                <c:ptCount val="10"/>
                <c:pt idx="0">
                  <c:v>29.6</c:v>
                </c:pt>
                <c:pt idx="1">
                  <c:v>37</c:v>
                </c:pt>
                <c:pt idx="2">
                  <c:v>0.4</c:v>
                </c:pt>
                <c:pt idx="3">
                  <c:v>0.5</c:v>
                </c:pt>
                <c:pt idx="4">
                  <c:v>0.3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0.5</c:v>
                </c:pt>
                <c:pt idx="9">
                  <c:v>68.399999999999991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7A-4D3D-A8C2-5EA7CB750B4E}"/>
            </c:ext>
          </c:extLst>
        </c:ser>
        <c:ser>
          <c:idx val="1"/>
          <c:order val="1"/>
          <c:tx>
            <c:strRef>
              <c:f>'PRES RESULT 2019 AG 2020 CLUBS'!$T$83</c:f>
              <c:strCache>
                <c:ptCount val="1"/>
                <c:pt idx="0">
                  <c:v>Realisé K€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448607108549454E-2"/>
                  <c:y val="-1.20481927710843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7A-4D3D-A8C2-5EA7CB750B4E}"/>
                </c:ext>
              </c:extLst>
            </c:dLbl>
            <c:dLbl>
              <c:idx val="1"/>
              <c:layout>
                <c:manualLayout>
                  <c:x val="5.763688760806916E-3"/>
                  <c:y val="-2.81124497991967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7A-4D3D-A8C2-5EA7CB750B4E}"/>
                </c:ext>
              </c:extLst>
            </c:dLbl>
            <c:dLbl>
              <c:idx val="2"/>
              <c:layout>
                <c:manualLayout>
                  <c:x val="1.3448607108549471E-2"/>
                  <c:y val="-1.20481927710843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7A-4D3D-A8C2-5EA7CB750B4E}"/>
                </c:ext>
              </c:extLst>
            </c:dLbl>
            <c:dLbl>
              <c:idx val="3"/>
              <c:layout>
                <c:manualLayout>
                  <c:x val="7.684918347742555E-3"/>
                  <c:y val="-1.20481927710843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7A-4D3D-A8C2-5EA7CB750B4E}"/>
                </c:ext>
              </c:extLst>
            </c:dLbl>
            <c:dLbl>
              <c:idx val="4"/>
              <c:layout>
                <c:manualLayout>
                  <c:x val="7.6849183477426253E-3"/>
                  <c:y val="-1.20481927710843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7A-4D3D-A8C2-5EA7CB750B4E}"/>
                </c:ext>
              </c:extLst>
            </c:dLbl>
            <c:dLbl>
              <c:idx val="5"/>
              <c:layout>
                <c:manualLayout>
                  <c:x val="9.6061479346781949E-3"/>
                  <c:y val="-4.016064257028112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7A-4D3D-A8C2-5EA7CB750B4E}"/>
                </c:ext>
              </c:extLst>
            </c:dLbl>
            <c:dLbl>
              <c:idx val="6"/>
              <c:layout>
                <c:manualLayout>
                  <c:x val="1.1527377521613832E-2"/>
                  <c:y val="-4.016064257028112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7A-4D3D-A8C2-5EA7CB750B4E}"/>
                </c:ext>
              </c:extLst>
            </c:dLbl>
            <c:dLbl>
              <c:idx val="7"/>
              <c:layout>
                <c:manualLayout>
                  <c:x val="1.7291066282420751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7A-4D3D-A8C2-5EA7CB750B4E}"/>
                </c:ext>
              </c:extLst>
            </c:dLbl>
            <c:dLbl>
              <c:idx val="8"/>
              <c:layout>
                <c:manualLayout>
                  <c:x val="5.763688760806916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7A-4D3D-A8C2-5EA7CB750B4E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 RESULT 2019 AG 2020 CLUBS'!$R$84:$R$93</c:f>
              <c:strCache>
                <c:ptCount val="10"/>
                <c:pt idx="0">
                  <c:v>CF</c:v>
                </c:pt>
                <c:pt idx="1">
                  <c:v>CHPT EQUIPES</c:v>
                </c:pt>
                <c:pt idx="2">
                  <c:v>VETERANS</c:v>
                </c:pt>
                <c:pt idx="3">
                  <c:v>OPENS JEUNES</c:v>
                </c:pt>
                <c:pt idx="4">
                  <c:v>GRAND PRIX JEUNES</c:v>
                </c:pt>
                <c:pt idx="5">
                  <c:v>CORPOS</c:v>
                </c:pt>
                <c:pt idx="6">
                  <c:v>TOP8</c:v>
                </c:pt>
                <c:pt idx="7">
                  <c:v>TOP DETECT REG</c:v>
                </c:pt>
                <c:pt idx="8">
                  <c:v>DIVERS</c:v>
                </c:pt>
                <c:pt idx="9">
                  <c:v>TOT VIE SPORT &amp; COMPETS</c:v>
                </c:pt>
              </c:strCache>
            </c:strRef>
          </c:cat>
          <c:val>
            <c:numRef>
              <c:f>'PRES RESULT 2019 AG 2020 CLUBS'!$T$84:$T$93</c:f>
              <c:numCache>
                <c:formatCode>General</c:formatCode>
                <c:ptCount val="10"/>
                <c:pt idx="0">
                  <c:v>30.3</c:v>
                </c:pt>
                <c:pt idx="1">
                  <c:v>50</c:v>
                </c:pt>
                <c:pt idx="2">
                  <c:v>1.3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0.05</c:v>
                </c:pt>
                <c:pt idx="9" formatCode="#\ ##0.0">
                  <c:v>81.649999999999991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57A-4D3D-A8C2-5EA7CB750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5927400"/>
        <c:axId val="1"/>
        <c:axId val="0"/>
      </c:bar3DChart>
      <c:catAx>
        <c:axId val="395927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5927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'PRES RESULT 2019 AG 2020 CLUBS'!$S$121</c:f>
              <c:strCache>
                <c:ptCount val="1"/>
                <c:pt idx="0">
                  <c:v> Prévisionnel K€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4330900243309003E-3"/>
                  <c:y val="-4.285714285714285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4E-417A-831D-E2FCFA72EB16}"/>
                </c:ext>
              </c:extLst>
            </c:dLbl>
            <c:dLbl>
              <c:idx val="1"/>
              <c:layout>
                <c:manualLayout>
                  <c:x val="4.8661800486618006E-3"/>
                  <c:y val="-4.285714285714285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4E-417A-831D-E2FCFA72EB16}"/>
                </c:ext>
              </c:extLst>
            </c:dLbl>
            <c:dLbl>
              <c:idx val="2"/>
              <c:layout>
                <c:manualLayout>
                  <c:x val="-4.8661800486618006E-3"/>
                  <c:y val="-2.380952380952380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4E-417A-831D-E2FCFA72EB1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 RESULT 2019 AG 2020 CLUBS'!$R$122:$R$124</c:f>
              <c:strCache>
                <c:ptCount val="3"/>
                <c:pt idx="0">
                  <c:v>COTISATIONS CLUBS</c:v>
                </c:pt>
                <c:pt idx="1">
                  <c:v>FONCT GENERAL</c:v>
                </c:pt>
                <c:pt idx="2">
                  <c:v>TOT VIE INSTITUTIONNELLE</c:v>
                </c:pt>
              </c:strCache>
            </c:strRef>
          </c:cat>
          <c:val>
            <c:numRef>
              <c:f>'PRES RESULT 2019 AG 2020 CLUBS'!$S$122:$S$124</c:f>
              <c:numCache>
                <c:formatCode>General</c:formatCode>
                <c:ptCount val="3"/>
                <c:pt idx="0">
                  <c:v>299</c:v>
                </c:pt>
                <c:pt idx="1">
                  <c:v>11.5</c:v>
                </c:pt>
                <c:pt idx="2">
                  <c:v>310.5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4E-417A-831D-E2FCFA72EB16}"/>
            </c:ext>
          </c:extLst>
        </c:ser>
        <c:ser>
          <c:idx val="1"/>
          <c:order val="1"/>
          <c:tx>
            <c:strRef>
              <c:f>'PRES RESULT 2019 AG 2020 CLUBS'!$T$121</c:f>
              <c:strCache>
                <c:ptCount val="1"/>
                <c:pt idx="0">
                  <c:v>Realisé K€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9197080291970802E-2"/>
                  <c:y val="-1.42857142857142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4E-417A-831D-E2FCFA72EB16}"/>
                </c:ext>
              </c:extLst>
            </c:dLbl>
            <c:dLbl>
              <c:idx val="1"/>
              <c:layout>
                <c:manualLayout>
                  <c:x val="1.4598540145985401E-2"/>
                  <c:y val="-3.80952380952380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4E-417A-831D-E2FCFA72EB16}"/>
                </c:ext>
              </c:extLst>
            </c:dLbl>
            <c:dLbl>
              <c:idx val="2"/>
              <c:layout>
                <c:manualLayout>
                  <c:x val="9.732360097323511E-3"/>
                  <c:y val="-1.42857142857142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4E-417A-831D-E2FCFA72EB1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 RESULT 2019 AG 2020 CLUBS'!$R$122:$R$124</c:f>
              <c:strCache>
                <c:ptCount val="3"/>
                <c:pt idx="0">
                  <c:v>COTISATIONS CLUBS</c:v>
                </c:pt>
                <c:pt idx="1">
                  <c:v>FONCT GENERAL</c:v>
                </c:pt>
                <c:pt idx="2">
                  <c:v>TOT VIE INSTITUTIONNELLE</c:v>
                </c:pt>
              </c:strCache>
            </c:strRef>
          </c:cat>
          <c:val>
            <c:numRef>
              <c:f>'PRES RESULT 2019 AG 2020 CLUBS'!$T$122:$T$124</c:f>
              <c:numCache>
                <c:formatCode>General</c:formatCode>
                <c:ptCount val="3"/>
                <c:pt idx="0">
                  <c:v>302.89999999999998</c:v>
                </c:pt>
                <c:pt idx="1">
                  <c:v>33</c:v>
                </c:pt>
                <c:pt idx="2">
                  <c:v>335.9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4E-417A-831D-E2FCFA72E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5925760"/>
        <c:axId val="1"/>
        <c:axId val="0"/>
      </c:bar3DChart>
      <c:catAx>
        <c:axId val="39592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5925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66675</xdr:rowOff>
    </xdr:from>
    <xdr:to>
      <xdr:col>0</xdr:col>
      <xdr:colOff>1133475</xdr:colOff>
      <xdr:row>3</xdr:row>
      <xdr:rowOff>47625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E1801838-124B-48BD-972A-95F40C4E9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6675"/>
          <a:ext cx="7334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58</xdr:row>
      <xdr:rowOff>95250</xdr:rowOff>
    </xdr:from>
    <xdr:to>
      <xdr:col>0</xdr:col>
      <xdr:colOff>1123950</xdr:colOff>
      <xdr:row>61</xdr:row>
      <xdr:rowOff>190500</xdr:rowOff>
    </xdr:to>
    <xdr:pic>
      <xdr:nvPicPr>
        <xdr:cNvPr id="3" name="Image 3">
          <a:extLst>
            <a:ext uri="{FF2B5EF4-FFF2-40B4-BE49-F238E27FC236}">
              <a16:creationId xmlns:a16="http://schemas.microsoft.com/office/drawing/2014/main" id="{9155D6A5-8138-40AE-85C4-551C9C1D9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877675"/>
          <a:ext cx="962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38100</xdr:colOff>
      <xdr:row>5</xdr:row>
      <xdr:rowOff>257175</xdr:rowOff>
    </xdr:from>
    <xdr:to>
      <xdr:col>15</xdr:col>
      <xdr:colOff>314325</xdr:colOff>
      <xdr:row>23</xdr:row>
      <xdr:rowOff>180975</xdr:rowOff>
    </xdr:to>
    <xdr:graphicFrame macro="">
      <xdr:nvGraphicFramePr>
        <xdr:cNvPr id="4" name="Graphique 8">
          <a:extLst>
            <a:ext uri="{FF2B5EF4-FFF2-40B4-BE49-F238E27FC236}">
              <a16:creationId xmlns:a16="http://schemas.microsoft.com/office/drawing/2014/main" id="{9D7FD26D-E804-4815-8050-14063F320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64</xdr:row>
      <xdr:rowOff>28575</xdr:rowOff>
    </xdr:from>
    <xdr:to>
      <xdr:col>15</xdr:col>
      <xdr:colOff>704850</xdr:colOff>
      <xdr:row>79</xdr:row>
      <xdr:rowOff>200025</xdr:rowOff>
    </xdr:to>
    <xdr:graphicFrame macro="">
      <xdr:nvGraphicFramePr>
        <xdr:cNvPr id="5" name="Graphique 11">
          <a:extLst>
            <a:ext uri="{FF2B5EF4-FFF2-40B4-BE49-F238E27FC236}">
              <a16:creationId xmlns:a16="http://schemas.microsoft.com/office/drawing/2014/main" id="{0861EE26-4CD4-448C-9E7A-B9676C48C5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104</xdr:row>
      <xdr:rowOff>38100</xdr:rowOff>
    </xdr:from>
    <xdr:to>
      <xdr:col>13</xdr:col>
      <xdr:colOff>619125</xdr:colOff>
      <xdr:row>117</xdr:row>
      <xdr:rowOff>0</xdr:rowOff>
    </xdr:to>
    <xdr:graphicFrame macro="">
      <xdr:nvGraphicFramePr>
        <xdr:cNvPr id="6" name="Graphique 12">
          <a:extLst>
            <a:ext uri="{FF2B5EF4-FFF2-40B4-BE49-F238E27FC236}">
              <a16:creationId xmlns:a16="http://schemas.microsoft.com/office/drawing/2014/main" id="{A679D027-5C88-4BF9-970F-4D287CA02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47625</xdr:colOff>
      <xdr:row>28</xdr:row>
      <xdr:rowOff>161925</xdr:rowOff>
    </xdr:from>
    <xdr:to>
      <xdr:col>15</xdr:col>
      <xdr:colOff>161925</xdr:colOff>
      <xdr:row>45</xdr:row>
      <xdr:rowOff>142875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622AD26D-2E83-4187-A958-5FD7C095A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83</xdr:row>
      <xdr:rowOff>47625</xdr:rowOff>
    </xdr:from>
    <xdr:to>
      <xdr:col>16</xdr:col>
      <xdr:colOff>571500</xdr:colOff>
      <xdr:row>96</xdr:row>
      <xdr:rowOff>123825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16C664F2-2177-4A87-A375-0E1476D0E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9525</xdr:colOff>
      <xdr:row>120</xdr:row>
      <xdr:rowOff>28575</xdr:rowOff>
    </xdr:from>
    <xdr:to>
      <xdr:col>13</xdr:col>
      <xdr:colOff>657225</xdr:colOff>
      <xdr:row>134</xdr:row>
      <xdr:rowOff>9525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70CFB908-6EE7-4D94-A876-4970D64D0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r/Documents/Dossiers/Ligue/PACA/Compta%20PACA%20GL/Compta%20PACA%20GL/2020/Suivi%20bud%20PACA%2031-12-2019%20GL%2007-20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COMPTA ANAL"/>
      <sheetName val="VERIF GLA - SYNTHESE"/>
      <sheetName val="BUDGET CR DEMANDE 2019"/>
      <sheetName val="BUDGET 2019 CLUBS AG 2018"/>
      <sheetName val="SYNTHESE GL 2019"/>
      <sheetName val="PRES RESULT 2019 AG 2020 CLUBS"/>
    </sheetNames>
    <sheetDataSet>
      <sheetData sheetId="0">
        <row r="4">
          <cell r="Q4">
            <v>43581.66</v>
          </cell>
        </row>
        <row r="6">
          <cell r="D6">
            <v>43966.66</v>
          </cell>
          <cell r="S6">
            <v>47813.090000000004</v>
          </cell>
        </row>
        <row r="8">
          <cell r="D8">
            <v>32834.68</v>
          </cell>
        </row>
        <row r="43">
          <cell r="D43">
            <v>4366.55</v>
          </cell>
        </row>
        <row r="52">
          <cell r="D52">
            <v>4410.3999999999996</v>
          </cell>
        </row>
        <row r="56">
          <cell r="D56">
            <v>723.12</v>
          </cell>
        </row>
        <row r="80">
          <cell r="D80">
            <v>1091.5999999999999</v>
          </cell>
        </row>
        <row r="100">
          <cell r="D100">
            <v>753.45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310C8-4F69-4391-A5B0-CDC23F462C7E}">
  <dimension ref="A1:T127"/>
  <sheetViews>
    <sheetView tabSelected="1" workbookViewId="0">
      <selection activeCell="C127" sqref="C127"/>
    </sheetView>
  </sheetViews>
  <sheetFormatPr baseColWidth="10" defaultRowHeight="15" x14ac:dyDescent="0.25"/>
  <cols>
    <col min="1" max="1" width="47.28515625" customWidth="1"/>
    <col min="2" max="2" width="14.28515625" customWidth="1"/>
    <col min="3" max="3" width="13.7109375" style="3" customWidth="1"/>
    <col min="4" max="4" width="44" customWidth="1"/>
    <col min="5" max="5" width="15.140625" customWidth="1"/>
    <col min="6" max="6" width="13.7109375" style="3" customWidth="1"/>
    <col min="7" max="7" width="2.28515625" customWidth="1"/>
    <col min="16" max="16" width="16.28515625" customWidth="1"/>
    <col min="18" max="18" width="35.28515625" customWidth="1"/>
    <col min="19" max="19" width="15.5703125" customWidth="1"/>
    <col min="20" max="20" width="16.28515625" customWidth="1"/>
    <col min="253" max="253" width="47.28515625" customWidth="1"/>
    <col min="254" max="254" width="14.28515625" customWidth="1"/>
    <col min="255" max="255" width="13.7109375" customWidth="1"/>
    <col min="256" max="256" width="44" customWidth="1"/>
    <col min="257" max="257" width="15.140625" customWidth="1"/>
    <col min="258" max="258" width="13.7109375" customWidth="1"/>
    <col min="259" max="259" width="2.28515625" customWidth="1"/>
    <col min="260" max="260" width="35.28515625" customWidth="1"/>
    <col min="261" max="261" width="15.5703125" customWidth="1"/>
    <col min="262" max="262" width="16.28515625" customWidth="1"/>
    <col min="509" max="509" width="47.28515625" customWidth="1"/>
    <col min="510" max="510" width="14.28515625" customWidth="1"/>
    <col min="511" max="511" width="13.7109375" customWidth="1"/>
    <col min="512" max="512" width="44" customWidth="1"/>
    <col min="513" max="513" width="15.140625" customWidth="1"/>
    <col min="514" max="514" width="13.7109375" customWidth="1"/>
    <col min="515" max="515" width="2.28515625" customWidth="1"/>
    <col min="516" max="516" width="35.28515625" customWidth="1"/>
    <col min="517" max="517" width="15.5703125" customWidth="1"/>
    <col min="518" max="518" width="16.28515625" customWidth="1"/>
    <col min="765" max="765" width="47.28515625" customWidth="1"/>
    <col min="766" max="766" width="14.28515625" customWidth="1"/>
    <col min="767" max="767" width="13.7109375" customWidth="1"/>
    <col min="768" max="768" width="44" customWidth="1"/>
    <col min="769" max="769" width="15.140625" customWidth="1"/>
    <col min="770" max="770" width="13.7109375" customWidth="1"/>
    <col min="771" max="771" width="2.28515625" customWidth="1"/>
    <col min="772" max="772" width="35.28515625" customWidth="1"/>
    <col min="773" max="773" width="15.5703125" customWidth="1"/>
    <col min="774" max="774" width="16.28515625" customWidth="1"/>
    <col min="1021" max="1021" width="47.28515625" customWidth="1"/>
    <col min="1022" max="1022" width="14.28515625" customWidth="1"/>
    <col min="1023" max="1023" width="13.7109375" customWidth="1"/>
    <col min="1024" max="1024" width="44" customWidth="1"/>
    <col min="1025" max="1025" width="15.140625" customWidth="1"/>
    <col min="1026" max="1026" width="13.7109375" customWidth="1"/>
    <col min="1027" max="1027" width="2.28515625" customWidth="1"/>
    <col min="1028" max="1028" width="35.28515625" customWidth="1"/>
    <col min="1029" max="1029" width="15.5703125" customWidth="1"/>
    <col min="1030" max="1030" width="16.28515625" customWidth="1"/>
    <col min="1277" max="1277" width="47.28515625" customWidth="1"/>
    <col min="1278" max="1278" width="14.28515625" customWidth="1"/>
    <col min="1279" max="1279" width="13.7109375" customWidth="1"/>
    <col min="1280" max="1280" width="44" customWidth="1"/>
    <col min="1281" max="1281" width="15.140625" customWidth="1"/>
    <col min="1282" max="1282" width="13.7109375" customWidth="1"/>
    <col min="1283" max="1283" width="2.28515625" customWidth="1"/>
    <col min="1284" max="1284" width="35.28515625" customWidth="1"/>
    <col min="1285" max="1285" width="15.5703125" customWidth="1"/>
    <col min="1286" max="1286" width="16.28515625" customWidth="1"/>
    <col min="1533" max="1533" width="47.28515625" customWidth="1"/>
    <col min="1534" max="1534" width="14.28515625" customWidth="1"/>
    <col min="1535" max="1535" width="13.7109375" customWidth="1"/>
    <col min="1536" max="1536" width="44" customWidth="1"/>
    <col min="1537" max="1537" width="15.140625" customWidth="1"/>
    <col min="1538" max="1538" width="13.7109375" customWidth="1"/>
    <col min="1539" max="1539" width="2.28515625" customWidth="1"/>
    <col min="1540" max="1540" width="35.28515625" customWidth="1"/>
    <col min="1541" max="1541" width="15.5703125" customWidth="1"/>
    <col min="1542" max="1542" width="16.28515625" customWidth="1"/>
    <col min="1789" max="1789" width="47.28515625" customWidth="1"/>
    <col min="1790" max="1790" width="14.28515625" customWidth="1"/>
    <col min="1791" max="1791" width="13.7109375" customWidth="1"/>
    <col min="1792" max="1792" width="44" customWidth="1"/>
    <col min="1793" max="1793" width="15.140625" customWidth="1"/>
    <col min="1794" max="1794" width="13.7109375" customWidth="1"/>
    <col min="1795" max="1795" width="2.28515625" customWidth="1"/>
    <col min="1796" max="1796" width="35.28515625" customWidth="1"/>
    <col min="1797" max="1797" width="15.5703125" customWidth="1"/>
    <col min="1798" max="1798" width="16.28515625" customWidth="1"/>
    <col min="2045" max="2045" width="47.28515625" customWidth="1"/>
    <col min="2046" max="2046" width="14.28515625" customWidth="1"/>
    <col min="2047" max="2047" width="13.7109375" customWidth="1"/>
    <col min="2048" max="2048" width="44" customWidth="1"/>
    <col min="2049" max="2049" width="15.140625" customWidth="1"/>
    <col min="2050" max="2050" width="13.7109375" customWidth="1"/>
    <col min="2051" max="2051" width="2.28515625" customWidth="1"/>
    <col min="2052" max="2052" width="35.28515625" customWidth="1"/>
    <col min="2053" max="2053" width="15.5703125" customWidth="1"/>
    <col min="2054" max="2054" width="16.28515625" customWidth="1"/>
    <col min="2301" max="2301" width="47.28515625" customWidth="1"/>
    <col min="2302" max="2302" width="14.28515625" customWidth="1"/>
    <col min="2303" max="2303" width="13.7109375" customWidth="1"/>
    <col min="2304" max="2304" width="44" customWidth="1"/>
    <col min="2305" max="2305" width="15.140625" customWidth="1"/>
    <col min="2306" max="2306" width="13.7109375" customWidth="1"/>
    <col min="2307" max="2307" width="2.28515625" customWidth="1"/>
    <col min="2308" max="2308" width="35.28515625" customWidth="1"/>
    <col min="2309" max="2309" width="15.5703125" customWidth="1"/>
    <col min="2310" max="2310" width="16.28515625" customWidth="1"/>
    <col min="2557" max="2557" width="47.28515625" customWidth="1"/>
    <col min="2558" max="2558" width="14.28515625" customWidth="1"/>
    <col min="2559" max="2559" width="13.7109375" customWidth="1"/>
    <col min="2560" max="2560" width="44" customWidth="1"/>
    <col min="2561" max="2561" width="15.140625" customWidth="1"/>
    <col min="2562" max="2562" width="13.7109375" customWidth="1"/>
    <col min="2563" max="2563" width="2.28515625" customWidth="1"/>
    <col min="2564" max="2564" width="35.28515625" customWidth="1"/>
    <col min="2565" max="2565" width="15.5703125" customWidth="1"/>
    <col min="2566" max="2566" width="16.28515625" customWidth="1"/>
    <col min="2813" max="2813" width="47.28515625" customWidth="1"/>
    <col min="2814" max="2814" width="14.28515625" customWidth="1"/>
    <col min="2815" max="2815" width="13.7109375" customWidth="1"/>
    <col min="2816" max="2816" width="44" customWidth="1"/>
    <col min="2817" max="2817" width="15.140625" customWidth="1"/>
    <col min="2818" max="2818" width="13.7109375" customWidth="1"/>
    <col min="2819" max="2819" width="2.28515625" customWidth="1"/>
    <col min="2820" max="2820" width="35.28515625" customWidth="1"/>
    <col min="2821" max="2821" width="15.5703125" customWidth="1"/>
    <col min="2822" max="2822" width="16.28515625" customWidth="1"/>
    <col min="3069" max="3069" width="47.28515625" customWidth="1"/>
    <col min="3070" max="3070" width="14.28515625" customWidth="1"/>
    <col min="3071" max="3071" width="13.7109375" customWidth="1"/>
    <col min="3072" max="3072" width="44" customWidth="1"/>
    <col min="3073" max="3073" width="15.140625" customWidth="1"/>
    <col min="3074" max="3074" width="13.7109375" customWidth="1"/>
    <col min="3075" max="3075" width="2.28515625" customWidth="1"/>
    <col min="3076" max="3076" width="35.28515625" customWidth="1"/>
    <col min="3077" max="3077" width="15.5703125" customWidth="1"/>
    <col min="3078" max="3078" width="16.28515625" customWidth="1"/>
    <col min="3325" max="3325" width="47.28515625" customWidth="1"/>
    <col min="3326" max="3326" width="14.28515625" customWidth="1"/>
    <col min="3327" max="3327" width="13.7109375" customWidth="1"/>
    <col min="3328" max="3328" width="44" customWidth="1"/>
    <col min="3329" max="3329" width="15.140625" customWidth="1"/>
    <col min="3330" max="3330" width="13.7109375" customWidth="1"/>
    <col min="3331" max="3331" width="2.28515625" customWidth="1"/>
    <col min="3332" max="3332" width="35.28515625" customWidth="1"/>
    <col min="3333" max="3333" width="15.5703125" customWidth="1"/>
    <col min="3334" max="3334" width="16.28515625" customWidth="1"/>
    <col min="3581" max="3581" width="47.28515625" customWidth="1"/>
    <col min="3582" max="3582" width="14.28515625" customWidth="1"/>
    <col min="3583" max="3583" width="13.7109375" customWidth="1"/>
    <col min="3584" max="3584" width="44" customWidth="1"/>
    <col min="3585" max="3585" width="15.140625" customWidth="1"/>
    <col min="3586" max="3586" width="13.7109375" customWidth="1"/>
    <col min="3587" max="3587" width="2.28515625" customWidth="1"/>
    <col min="3588" max="3588" width="35.28515625" customWidth="1"/>
    <col min="3589" max="3589" width="15.5703125" customWidth="1"/>
    <col min="3590" max="3590" width="16.28515625" customWidth="1"/>
    <col min="3837" max="3837" width="47.28515625" customWidth="1"/>
    <col min="3838" max="3838" width="14.28515625" customWidth="1"/>
    <col min="3839" max="3839" width="13.7109375" customWidth="1"/>
    <col min="3840" max="3840" width="44" customWidth="1"/>
    <col min="3841" max="3841" width="15.140625" customWidth="1"/>
    <col min="3842" max="3842" width="13.7109375" customWidth="1"/>
    <col min="3843" max="3843" width="2.28515625" customWidth="1"/>
    <col min="3844" max="3844" width="35.28515625" customWidth="1"/>
    <col min="3845" max="3845" width="15.5703125" customWidth="1"/>
    <col min="3846" max="3846" width="16.28515625" customWidth="1"/>
    <col min="4093" max="4093" width="47.28515625" customWidth="1"/>
    <col min="4094" max="4094" width="14.28515625" customWidth="1"/>
    <col min="4095" max="4095" width="13.7109375" customWidth="1"/>
    <col min="4096" max="4096" width="44" customWidth="1"/>
    <col min="4097" max="4097" width="15.140625" customWidth="1"/>
    <col min="4098" max="4098" width="13.7109375" customWidth="1"/>
    <col min="4099" max="4099" width="2.28515625" customWidth="1"/>
    <col min="4100" max="4100" width="35.28515625" customWidth="1"/>
    <col min="4101" max="4101" width="15.5703125" customWidth="1"/>
    <col min="4102" max="4102" width="16.28515625" customWidth="1"/>
    <col min="4349" max="4349" width="47.28515625" customWidth="1"/>
    <col min="4350" max="4350" width="14.28515625" customWidth="1"/>
    <col min="4351" max="4351" width="13.7109375" customWidth="1"/>
    <col min="4352" max="4352" width="44" customWidth="1"/>
    <col min="4353" max="4353" width="15.140625" customWidth="1"/>
    <col min="4354" max="4354" width="13.7109375" customWidth="1"/>
    <col min="4355" max="4355" width="2.28515625" customWidth="1"/>
    <col min="4356" max="4356" width="35.28515625" customWidth="1"/>
    <col min="4357" max="4357" width="15.5703125" customWidth="1"/>
    <col min="4358" max="4358" width="16.28515625" customWidth="1"/>
    <col min="4605" max="4605" width="47.28515625" customWidth="1"/>
    <col min="4606" max="4606" width="14.28515625" customWidth="1"/>
    <col min="4607" max="4607" width="13.7109375" customWidth="1"/>
    <col min="4608" max="4608" width="44" customWidth="1"/>
    <col min="4609" max="4609" width="15.140625" customWidth="1"/>
    <col min="4610" max="4610" width="13.7109375" customWidth="1"/>
    <col min="4611" max="4611" width="2.28515625" customWidth="1"/>
    <col min="4612" max="4612" width="35.28515625" customWidth="1"/>
    <col min="4613" max="4613" width="15.5703125" customWidth="1"/>
    <col min="4614" max="4614" width="16.28515625" customWidth="1"/>
    <col min="4861" max="4861" width="47.28515625" customWidth="1"/>
    <col min="4862" max="4862" width="14.28515625" customWidth="1"/>
    <col min="4863" max="4863" width="13.7109375" customWidth="1"/>
    <col min="4864" max="4864" width="44" customWidth="1"/>
    <col min="4865" max="4865" width="15.140625" customWidth="1"/>
    <col min="4866" max="4866" width="13.7109375" customWidth="1"/>
    <col min="4867" max="4867" width="2.28515625" customWidth="1"/>
    <col min="4868" max="4868" width="35.28515625" customWidth="1"/>
    <col min="4869" max="4869" width="15.5703125" customWidth="1"/>
    <col min="4870" max="4870" width="16.28515625" customWidth="1"/>
    <col min="5117" max="5117" width="47.28515625" customWidth="1"/>
    <col min="5118" max="5118" width="14.28515625" customWidth="1"/>
    <col min="5119" max="5119" width="13.7109375" customWidth="1"/>
    <col min="5120" max="5120" width="44" customWidth="1"/>
    <col min="5121" max="5121" width="15.140625" customWidth="1"/>
    <col min="5122" max="5122" width="13.7109375" customWidth="1"/>
    <col min="5123" max="5123" width="2.28515625" customWidth="1"/>
    <col min="5124" max="5124" width="35.28515625" customWidth="1"/>
    <col min="5125" max="5125" width="15.5703125" customWidth="1"/>
    <col min="5126" max="5126" width="16.28515625" customWidth="1"/>
    <col min="5373" max="5373" width="47.28515625" customWidth="1"/>
    <col min="5374" max="5374" width="14.28515625" customWidth="1"/>
    <col min="5375" max="5375" width="13.7109375" customWidth="1"/>
    <col min="5376" max="5376" width="44" customWidth="1"/>
    <col min="5377" max="5377" width="15.140625" customWidth="1"/>
    <col min="5378" max="5378" width="13.7109375" customWidth="1"/>
    <col min="5379" max="5379" width="2.28515625" customWidth="1"/>
    <col min="5380" max="5380" width="35.28515625" customWidth="1"/>
    <col min="5381" max="5381" width="15.5703125" customWidth="1"/>
    <col min="5382" max="5382" width="16.28515625" customWidth="1"/>
    <col min="5629" max="5629" width="47.28515625" customWidth="1"/>
    <col min="5630" max="5630" width="14.28515625" customWidth="1"/>
    <col min="5631" max="5631" width="13.7109375" customWidth="1"/>
    <col min="5632" max="5632" width="44" customWidth="1"/>
    <col min="5633" max="5633" width="15.140625" customWidth="1"/>
    <col min="5634" max="5634" width="13.7109375" customWidth="1"/>
    <col min="5635" max="5635" width="2.28515625" customWidth="1"/>
    <col min="5636" max="5636" width="35.28515625" customWidth="1"/>
    <col min="5637" max="5637" width="15.5703125" customWidth="1"/>
    <col min="5638" max="5638" width="16.28515625" customWidth="1"/>
    <col min="5885" max="5885" width="47.28515625" customWidth="1"/>
    <col min="5886" max="5886" width="14.28515625" customWidth="1"/>
    <col min="5887" max="5887" width="13.7109375" customWidth="1"/>
    <col min="5888" max="5888" width="44" customWidth="1"/>
    <col min="5889" max="5889" width="15.140625" customWidth="1"/>
    <col min="5890" max="5890" width="13.7109375" customWidth="1"/>
    <col min="5891" max="5891" width="2.28515625" customWidth="1"/>
    <col min="5892" max="5892" width="35.28515625" customWidth="1"/>
    <col min="5893" max="5893" width="15.5703125" customWidth="1"/>
    <col min="5894" max="5894" width="16.28515625" customWidth="1"/>
    <col min="6141" max="6141" width="47.28515625" customWidth="1"/>
    <col min="6142" max="6142" width="14.28515625" customWidth="1"/>
    <col min="6143" max="6143" width="13.7109375" customWidth="1"/>
    <col min="6144" max="6144" width="44" customWidth="1"/>
    <col min="6145" max="6145" width="15.140625" customWidth="1"/>
    <col min="6146" max="6146" width="13.7109375" customWidth="1"/>
    <col min="6147" max="6147" width="2.28515625" customWidth="1"/>
    <col min="6148" max="6148" width="35.28515625" customWidth="1"/>
    <col min="6149" max="6149" width="15.5703125" customWidth="1"/>
    <col min="6150" max="6150" width="16.28515625" customWidth="1"/>
    <col min="6397" max="6397" width="47.28515625" customWidth="1"/>
    <col min="6398" max="6398" width="14.28515625" customWidth="1"/>
    <col min="6399" max="6399" width="13.7109375" customWidth="1"/>
    <col min="6400" max="6400" width="44" customWidth="1"/>
    <col min="6401" max="6401" width="15.140625" customWidth="1"/>
    <col min="6402" max="6402" width="13.7109375" customWidth="1"/>
    <col min="6403" max="6403" width="2.28515625" customWidth="1"/>
    <col min="6404" max="6404" width="35.28515625" customWidth="1"/>
    <col min="6405" max="6405" width="15.5703125" customWidth="1"/>
    <col min="6406" max="6406" width="16.28515625" customWidth="1"/>
    <col min="6653" max="6653" width="47.28515625" customWidth="1"/>
    <col min="6654" max="6654" width="14.28515625" customWidth="1"/>
    <col min="6655" max="6655" width="13.7109375" customWidth="1"/>
    <col min="6656" max="6656" width="44" customWidth="1"/>
    <col min="6657" max="6657" width="15.140625" customWidth="1"/>
    <col min="6658" max="6658" width="13.7109375" customWidth="1"/>
    <col min="6659" max="6659" width="2.28515625" customWidth="1"/>
    <col min="6660" max="6660" width="35.28515625" customWidth="1"/>
    <col min="6661" max="6661" width="15.5703125" customWidth="1"/>
    <col min="6662" max="6662" width="16.28515625" customWidth="1"/>
    <col min="6909" max="6909" width="47.28515625" customWidth="1"/>
    <col min="6910" max="6910" width="14.28515625" customWidth="1"/>
    <col min="6911" max="6911" width="13.7109375" customWidth="1"/>
    <col min="6912" max="6912" width="44" customWidth="1"/>
    <col min="6913" max="6913" width="15.140625" customWidth="1"/>
    <col min="6914" max="6914" width="13.7109375" customWidth="1"/>
    <col min="6915" max="6915" width="2.28515625" customWidth="1"/>
    <col min="6916" max="6916" width="35.28515625" customWidth="1"/>
    <col min="6917" max="6917" width="15.5703125" customWidth="1"/>
    <col min="6918" max="6918" width="16.28515625" customWidth="1"/>
    <col min="7165" max="7165" width="47.28515625" customWidth="1"/>
    <col min="7166" max="7166" width="14.28515625" customWidth="1"/>
    <col min="7167" max="7167" width="13.7109375" customWidth="1"/>
    <col min="7168" max="7168" width="44" customWidth="1"/>
    <col min="7169" max="7169" width="15.140625" customWidth="1"/>
    <col min="7170" max="7170" width="13.7109375" customWidth="1"/>
    <col min="7171" max="7171" width="2.28515625" customWidth="1"/>
    <col min="7172" max="7172" width="35.28515625" customWidth="1"/>
    <col min="7173" max="7173" width="15.5703125" customWidth="1"/>
    <col min="7174" max="7174" width="16.28515625" customWidth="1"/>
    <col min="7421" max="7421" width="47.28515625" customWidth="1"/>
    <col min="7422" max="7422" width="14.28515625" customWidth="1"/>
    <col min="7423" max="7423" width="13.7109375" customWidth="1"/>
    <col min="7424" max="7424" width="44" customWidth="1"/>
    <col min="7425" max="7425" width="15.140625" customWidth="1"/>
    <col min="7426" max="7426" width="13.7109375" customWidth="1"/>
    <col min="7427" max="7427" width="2.28515625" customWidth="1"/>
    <col min="7428" max="7428" width="35.28515625" customWidth="1"/>
    <col min="7429" max="7429" width="15.5703125" customWidth="1"/>
    <col min="7430" max="7430" width="16.28515625" customWidth="1"/>
    <col min="7677" max="7677" width="47.28515625" customWidth="1"/>
    <col min="7678" max="7678" width="14.28515625" customWidth="1"/>
    <col min="7679" max="7679" width="13.7109375" customWidth="1"/>
    <col min="7680" max="7680" width="44" customWidth="1"/>
    <col min="7681" max="7681" width="15.140625" customWidth="1"/>
    <col min="7682" max="7682" width="13.7109375" customWidth="1"/>
    <col min="7683" max="7683" width="2.28515625" customWidth="1"/>
    <col min="7684" max="7684" width="35.28515625" customWidth="1"/>
    <col min="7685" max="7685" width="15.5703125" customWidth="1"/>
    <col min="7686" max="7686" width="16.28515625" customWidth="1"/>
    <col min="7933" max="7933" width="47.28515625" customWidth="1"/>
    <col min="7934" max="7934" width="14.28515625" customWidth="1"/>
    <col min="7935" max="7935" width="13.7109375" customWidth="1"/>
    <col min="7936" max="7936" width="44" customWidth="1"/>
    <col min="7937" max="7937" width="15.140625" customWidth="1"/>
    <col min="7938" max="7938" width="13.7109375" customWidth="1"/>
    <col min="7939" max="7939" width="2.28515625" customWidth="1"/>
    <col min="7940" max="7940" width="35.28515625" customWidth="1"/>
    <col min="7941" max="7941" width="15.5703125" customWidth="1"/>
    <col min="7942" max="7942" width="16.28515625" customWidth="1"/>
    <col min="8189" max="8189" width="47.28515625" customWidth="1"/>
    <col min="8190" max="8190" width="14.28515625" customWidth="1"/>
    <col min="8191" max="8191" width="13.7109375" customWidth="1"/>
    <col min="8192" max="8192" width="44" customWidth="1"/>
    <col min="8193" max="8193" width="15.140625" customWidth="1"/>
    <col min="8194" max="8194" width="13.7109375" customWidth="1"/>
    <col min="8195" max="8195" width="2.28515625" customWidth="1"/>
    <col min="8196" max="8196" width="35.28515625" customWidth="1"/>
    <col min="8197" max="8197" width="15.5703125" customWidth="1"/>
    <col min="8198" max="8198" width="16.28515625" customWidth="1"/>
    <col min="8445" max="8445" width="47.28515625" customWidth="1"/>
    <col min="8446" max="8446" width="14.28515625" customWidth="1"/>
    <col min="8447" max="8447" width="13.7109375" customWidth="1"/>
    <col min="8448" max="8448" width="44" customWidth="1"/>
    <col min="8449" max="8449" width="15.140625" customWidth="1"/>
    <col min="8450" max="8450" width="13.7109375" customWidth="1"/>
    <col min="8451" max="8451" width="2.28515625" customWidth="1"/>
    <col min="8452" max="8452" width="35.28515625" customWidth="1"/>
    <col min="8453" max="8453" width="15.5703125" customWidth="1"/>
    <col min="8454" max="8454" width="16.28515625" customWidth="1"/>
    <col min="8701" max="8701" width="47.28515625" customWidth="1"/>
    <col min="8702" max="8702" width="14.28515625" customWidth="1"/>
    <col min="8703" max="8703" width="13.7109375" customWidth="1"/>
    <col min="8704" max="8704" width="44" customWidth="1"/>
    <col min="8705" max="8705" width="15.140625" customWidth="1"/>
    <col min="8706" max="8706" width="13.7109375" customWidth="1"/>
    <col min="8707" max="8707" width="2.28515625" customWidth="1"/>
    <col min="8708" max="8708" width="35.28515625" customWidth="1"/>
    <col min="8709" max="8709" width="15.5703125" customWidth="1"/>
    <col min="8710" max="8710" width="16.28515625" customWidth="1"/>
    <col min="8957" max="8957" width="47.28515625" customWidth="1"/>
    <col min="8958" max="8958" width="14.28515625" customWidth="1"/>
    <col min="8959" max="8959" width="13.7109375" customWidth="1"/>
    <col min="8960" max="8960" width="44" customWidth="1"/>
    <col min="8961" max="8961" width="15.140625" customWidth="1"/>
    <col min="8962" max="8962" width="13.7109375" customWidth="1"/>
    <col min="8963" max="8963" width="2.28515625" customWidth="1"/>
    <col min="8964" max="8964" width="35.28515625" customWidth="1"/>
    <col min="8965" max="8965" width="15.5703125" customWidth="1"/>
    <col min="8966" max="8966" width="16.28515625" customWidth="1"/>
    <col min="9213" max="9213" width="47.28515625" customWidth="1"/>
    <col min="9214" max="9214" width="14.28515625" customWidth="1"/>
    <col min="9215" max="9215" width="13.7109375" customWidth="1"/>
    <col min="9216" max="9216" width="44" customWidth="1"/>
    <col min="9217" max="9217" width="15.140625" customWidth="1"/>
    <col min="9218" max="9218" width="13.7109375" customWidth="1"/>
    <col min="9219" max="9219" width="2.28515625" customWidth="1"/>
    <col min="9220" max="9220" width="35.28515625" customWidth="1"/>
    <col min="9221" max="9221" width="15.5703125" customWidth="1"/>
    <col min="9222" max="9222" width="16.28515625" customWidth="1"/>
    <col min="9469" max="9469" width="47.28515625" customWidth="1"/>
    <col min="9470" max="9470" width="14.28515625" customWidth="1"/>
    <col min="9471" max="9471" width="13.7109375" customWidth="1"/>
    <col min="9472" max="9472" width="44" customWidth="1"/>
    <col min="9473" max="9473" width="15.140625" customWidth="1"/>
    <col min="9474" max="9474" width="13.7109375" customWidth="1"/>
    <col min="9475" max="9475" width="2.28515625" customWidth="1"/>
    <col min="9476" max="9476" width="35.28515625" customWidth="1"/>
    <col min="9477" max="9477" width="15.5703125" customWidth="1"/>
    <col min="9478" max="9478" width="16.28515625" customWidth="1"/>
    <col min="9725" max="9725" width="47.28515625" customWidth="1"/>
    <col min="9726" max="9726" width="14.28515625" customWidth="1"/>
    <col min="9727" max="9727" width="13.7109375" customWidth="1"/>
    <col min="9728" max="9728" width="44" customWidth="1"/>
    <col min="9729" max="9729" width="15.140625" customWidth="1"/>
    <col min="9730" max="9730" width="13.7109375" customWidth="1"/>
    <col min="9731" max="9731" width="2.28515625" customWidth="1"/>
    <col min="9732" max="9732" width="35.28515625" customWidth="1"/>
    <col min="9733" max="9733" width="15.5703125" customWidth="1"/>
    <col min="9734" max="9734" width="16.28515625" customWidth="1"/>
    <col min="9981" max="9981" width="47.28515625" customWidth="1"/>
    <col min="9982" max="9982" width="14.28515625" customWidth="1"/>
    <col min="9983" max="9983" width="13.7109375" customWidth="1"/>
    <col min="9984" max="9984" width="44" customWidth="1"/>
    <col min="9985" max="9985" width="15.140625" customWidth="1"/>
    <col min="9986" max="9986" width="13.7109375" customWidth="1"/>
    <col min="9987" max="9987" width="2.28515625" customWidth="1"/>
    <col min="9988" max="9988" width="35.28515625" customWidth="1"/>
    <col min="9989" max="9989" width="15.5703125" customWidth="1"/>
    <col min="9990" max="9990" width="16.28515625" customWidth="1"/>
    <col min="10237" max="10237" width="47.28515625" customWidth="1"/>
    <col min="10238" max="10238" width="14.28515625" customWidth="1"/>
    <col min="10239" max="10239" width="13.7109375" customWidth="1"/>
    <col min="10240" max="10240" width="44" customWidth="1"/>
    <col min="10241" max="10241" width="15.140625" customWidth="1"/>
    <col min="10242" max="10242" width="13.7109375" customWidth="1"/>
    <col min="10243" max="10243" width="2.28515625" customWidth="1"/>
    <col min="10244" max="10244" width="35.28515625" customWidth="1"/>
    <col min="10245" max="10245" width="15.5703125" customWidth="1"/>
    <col min="10246" max="10246" width="16.28515625" customWidth="1"/>
    <col min="10493" max="10493" width="47.28515625" customWidth="1"/>
    <col min="10494" max="10494" width="14.28515625" customWidth="1"/>
    <col min="10495" max="10495" width="13.7109375" customWidth="1"/>
    <col min="10496" max="10496" width="44" customWidth="1"/>
    <col min="10497" max="10497" width="15.140625" customWidth="1"/>
    <col min="10498" max="10498" width="13.7109375" customWidth="1"/>
    <col min="10499" max="10499" width="2.28515625" customWidth="1"/>
    <col min="10500" max="10500" width="35.28515625" customWidth="1"/>
    <col min="10501" max="10501" width="15.5703125" customWidth="1"/>
    <col min="10502" max="10502" width="16.28515625" customWidth="1"/>
    <col min="10749" max="10749" width="47.28515625" customWidth="1"/>
    <col min="10750" max="10750" width="14.28515625" customWidth="1"/>
    <col min="10751" max="10751" width="13.7109375" customWidth="1"/>
    <col min="10752" max="10752" width="44" customWidth="1"/>
    <col min="10753" max="10753" width="15.140625" customWidth="1"/>
    <col min="10754" max="10754" width="13.7109375" customWidth="1"/>
    <col min="10755" max="10755" width="2.28515625" customWidth="1"/>
    <col min="10756" max="10756" width="35.28515625" customWidth="1"/>
    <col min="10757" max="10757" width="15.5703125" customWidth="1"/>
    <col min="10758" max="10758" width="16.28515625" customWidth="1"/>
    <col min="11005" max="11005" width="47.28515625" customWidth="1"/>
    <col min="11006" max="11006" width="14.28515625" customWidth="1"/>
    <col min="11007" max="11007" width="13.7109375" customWidth="1"/>
    <col min="11008" max="11008" width="44" customWidth="1"/>
    <col min="11009" max="11009" width="15.140625" customWidth="1"/>
    <col min="11010" max="11010" width="13.7109375" customWidth="1"/>
    <col min="11011" max="11011" width="2.28515625" customWidth="1"/>
    <col min="11012" max="11012" width="35.28515625" customWidth="1"/>
    <col min="11013" max="11013" width="15.5703125" customWidth="1"/>
    <col min="11014" max="11014" width="16.28515625" customWidth="1"/>
    <col min="11261" max="11261" width="47.28515625" customWidth="1"/>
    <col min="11262" max="11262" width="14.28515625" customWidth="1"/>
    <col min="11263" max="11263" width="13.7109375" customWidth="1"/>
    <col min="11264" max="11264" width="44" customWidth="1"/>
    <col min="11265" max="11265" width="15.140625" customWidth="1"/>
    <col min="11266" max="11266" width="13.7109375" customWidth="1"/>
    <col min="11267" max="11267" width="2.28515625" customWidth="1"/>
    <col min="11268" max="11268" width="35.28515625" customWidth="1"/>
    <col min="11269" max="11269" width="15.5703125" customWidth="1"/>
    <col min="11270" max="11270" width="16.28515625" customWidth="1"/>
    <col min="11517" max="11517" width="47.28515625" customWidth="1"/>
    <col min="11518" max="11518" width="14.28515625" customWidth="1"/>
    <col min="11519" max="11519" width="13.7109375" customWidth="1"/>
    <col min="11520" max="11520" width="44" customWidth="1"/>
    <col min="11521" max="11521" width="15.140625" customWidth="1"/>
    <col min="11522" max="11522" width="13.7109375" customWidth="1"/>
    <col min="11523" max="11523" width="2.28515625" customWidth="1"/>
    <col min="11524" max="11524" width="35.28515625" customWidth="1"/>
    <col min="11525" max="11525" width="15.5703125" customWidth="1"/>
    <col min="11526" max="11526" width="16.28515625" customWidth="1"/>
    <col min="11773" max="11773" width="47.28515625" customWidth="1"/>
    <col min="11774" max="11774" width="14.28515625" customWidth="1"/>
    <col min="11775" max="11775" width="13.7109375" customWidth="1"/>
    <col min="11776" max="11776" width="44" customWidth="1"/>
    <col min="11777" max="11777" width="15.140625" customWidth="1"/>
    <col min="11778" max="11778" width="13.7109375" customWidth="1"/>
    <col min="11779" max="11779" width="2.28515625" customWidth="1"/>
    <col min="11780" max="11780" width="35.28515625" customWidth="1"/>
    <col min="11781" max="11781" width="15.5703125" customWidth="1"/>
    <col min="11782" max="11782" width="16.28515625" customWidth="1"/>
    <col min="12029" max="12029" width="47.28515625" customWidth="1"/>
    <col min="12030" max="12030" width="14.28515625" customWidth="1"/>
    <col min="12031" max="12031" width="13.7109375" customWidth="1"/>
    <col min="12032" max="12032" width="44" customWidth="1"/>
    <col min="12033" max="12033" width="15.140625" customWidth="1"/>
    <col min="12034" max="12034" width="13.7109375" customWidth="1"/>
    <col min="12035" max="12035" width="2.28515625" customWidth="1"/>
    <col min="12036" max="12036" width="35.28515625" customWidth="1"/>
    <col min="12037" max="12037" width="15.5703125" customWidth="1"/>
    <col min="12038" max="12038" width="16.28515625" customWidth="1"/>
    <col min="12285" max="12285" width="47.28515625" customWidth="1"/>
    <col min="12286" max="12286" width="14.28515625" customWidth="1"/>
    <col min="12287" max="12287" width="13.7109375" customWidth="1"/>
    <col min="12288" max="12288" width="44" customWidth="1"/>
    <col min="12289" max="12289" width="15.140625" customWidth="1"/>
    <col min="12290" max="12290" width="13.7109375" customWidth="1"/>
    <col min="12291" max="12291" width="2.28515625" customWidth="1"/>
    <col min="12292" max="12292" width="35.28515625" customWidth="1"/>
    <col min="12293" max="12293" width="15.5703125" customWidth="1"/>
    <col min="12294" max="12294" width="16.28515625" customWidth="1"/>
    <col min="12541" max="12541" width="47.28515625" customWidth="1"/>
    <col min="12542" max="12542" width="14.28515625" customWidth="1"/>
    <col min="12543" max="12543" width="13.7109375" customWidth="1"/>
    <col min="12544" max="12544" width="44" customWidth="1"/>
    <col min="12545" max="12545" width="15.140625" customWidth="1"/>
    <col min="12546" max="12546" width="13.7109375" customWidth="1"/>
    <col min="12547" max="12547" width="2.28515625" customWidth="1"/>
    <col min="12548" max="12548" width="35.28515625" customWidth="1"/>
    <col min="12549" max="12549" width="15.5703125" customWidth="1"/>
    <col min="12550" max="12550" width="16.28515625" customWidth="1"/>
    <col min="12797" max="12797" width="47.28515625" customWidth="1"/>
    <col min="12798" max="12798" width="14.28515625" customWidth="1"/>
    <col min="12799" max="12799" width="13.7109375" customWidth="1"/>
    <col min="12800" max="12800" width="44" customWidth="1"/>
    <col min="12801" max="12801" width="15.140625" customWidth="1"/>
    <col min="12802" max="12802" width="13.7109375" customWidth="1"/>
    <col min="12803" max="12803" width="2.28515625" customWidth="1"/>
    <col min="12804" max="12804" width="35.28515625" customWidth="1"/>
    <col min="12805" max="12805" width="15.5703125" customWidth="1"/>
    <col min="12806" max="12806" width="16.28515625" customWidth="1"/>
    <col min="13053" max="13053" width="47.28515625" customWidth="1"/>
    <col min="13054" max="13054" width="14.28515625" customWidth="1"/>
    <col min="13055" max="13055" width="13.7109375" customWidth="1"/>
    <col min="13056" max="13056" width="44" customWidth="1"/>
    <col min="13057" max="13057" width="15.140625" customWidth="1"/>
    <col min="13058" max="13058" width="13.7109375" customWidth="1"/>
    <col min="13059" max="13059" width="2.28515625" customWidth="1"/>
    <col min="13060" max="13060" width="35.28515625" customWidth="1"/>
    <col min="13061" max="13061" width="15.5703125" customWidth="1"/>
    <col min="13062" max="13062" width="16.28515625" customWidth="1"/>
    <col min="13309" max="13309" width="47.28515625" customWidth="1"/>
    <col min="13310" max="13310" width="14.28515625" customWidth="1"/>
    <col min="13311" max="13311" width="13.7109375" customWidth="1"/>
    <col min="13312" max="13312" width="44" customWidth="1"/>
    <col min="13313" max="13313" width="15.140625" customWidth="1"/>
    <col min="13314" max="13314" width="13.7109375" customWidth="1"/>
    <col min="13315" max="13315" width="2.28515625" customWidth="1"/>
    <col min="13316" max="13316" width="35.28515625" customWidth="1"/>
    <col min="13317" max="13317" width="15.5703125" customWidth="1"/>
    <col min="13318" max="13318" width="16.28515625" customWidth="1"/>
    <col min="13565" max="13565" width="47.28515625" customWidth="1"/>
    <col min="13566" max="13566" width="14.28515625" customWidth="1"/>
    <col min="13567" max="13567" width="13.7109375" customWidth="1"/>
    <col min="13568" max="13568" width="44" customWidth="1"/>
    <col min="13569" max="13569" width="15.140625" customWidth="1"/>
    <col min="13570" max="13570" width="13.7109375" customWidth="1"/>
    <col min="13571" max="13571" width="2.28515625" customWidth="1"/>
    <col min="13572" max="13572" width="35.28515625" customWidth="1"/>
    <col min="13573" max="13573" width="15.5703125" customWidth="1"/>
    <col min="13574" max="13574" width="16.28515625" customWidth="1"/>
    <col min="13821" max="13821" width="47.28515625" customWidth="1"/>
    <col min="13822" max="13822" width="14.28515625" customWidth="1"/>
    <col min="13823" max="13823" width="13.7109375" customWidth="1"/>
    <col min="13824" max="13824" width="44" customWidth="1"/>
    <col min="13825" max="13825" width="15.140625" customWidth="1"/>
    <col min="13826" max="13826" width="13.7109375" customWidth="1"/>
    <col min="13827" max="13827" width="2.28515625" customWidth="1"/>
    <col min="13828" max="13828" width="35.28515625" customWidth="1"/>
    <col min="13829" max="13829" width="15.5703125" customWidth="1"/>
    <col min="13830" max="13830" width="16.28515625" customWidth="1"/>
    <col min="14077" max="14077" width="47.28515625" customWidth="1"/>
    <col min="14078" max="14078" width="14.28515625" customWidth="1"/>
    <col min="14079" max="14079" width="13.7109375" customWidth="1"/>
    <col min="14080" max="14080" width="44" customWidth="1"/>
    <col min="14081" max="14081" width="15.140625" customWidth="1"/>
    <col min="14082" max="14082" width="13.7109375" customWidth="1"/>
    <col min="14083" max="14083" width="2.28515625" customWidth="1"/>
    <col min="14084" max="14084" width="35.28515625" customWidth="1"/>
    <col min="14085" max="14085" width="15.5703125" customWidth="1"/>
    <col min="14086" max="14086" width="16.28515625" customWidth="1"/>
    <col min="14333" max="14333" width="47.28515625" customWidth="1"/>
    <col min="14334" max="14334" width="14.28515625" customWidth="1"/>
    <col min="14335" max="14335" width="13.7109375" customWidth="1"/>
    <col min="14336" max="14336" width="44" customWidth="1"/>
    <col min="14337" max="14337" width="15.140625" customWidth="1"/>
    <col min="14338" max="14338" width="13.7109375" customWidth="1"/>
    <col min="14339" max="14339" width="2.28515625" customWidth="1"/>
    <col min="14340" max="14340" width="35.28515625" customWidth="1"/>
    <col min="14341" max="14341" width="15.5703125" customWidth="1"/>
    <col min="14342" max="14342" width="16.28515625" customWidth="1"/>
    <col min="14589" max="14589" width="47.28515625" customWidth="1"/>
    <col min="14590" max="14590" width="14.28515625" customWidth="1"/>
    <col min="14591" max="14591" width="13.7109375" customWidth="1"/>
    <col min="14592" max="14592" width="44" customWidth="1"/>
    <col min="14593" max="14593" width="15.140625" customWidth="1"/>
    <col min="14594" max="14594" width="13.7109375" customWidth="1"/>
    <col min="14595" max="14595" width="2.28515625" customWidth="1"/>
    <col min="14596" max="14596" width="35.28515625" customWidth="1"/>
    <col min="14597" max="14597" width="15.5703125" customWidth="1"/>
    <col min="14598" max="14598" width="16.28515625" customWidth="1"/>
    <col min="14845" max="14845" width="47.28515625" customWidth="1"/>
    <col min="14846" max="14846" width="14.28515625" customWidth="1"/>
    <col min="14847" max="14847" width="13.7109375" customWidth="1"/>
    <col min="14848" max="14848" width="44" customWidth="1"/>
    <col min="14849" max="14849" width="15.140625" customWidth="1"/>
    <col min="14850" max="14850" width="13.7109375" customWidth="1"/>
    <col min="14851" max="14851" width="2.28515625" customWidth="1"/>
    <col min="14852" max="14852" width="35.28515625" customWidth="1"/>
    <col min="14853" max="14853" width="15.5703125" customWidth="1"/>
    <col min="14854" max="14854" width="16.28515625" customWidth="1"/>
    <col min="15101" max="15101" width="47.28515625" customWidth="1"/>
    <col min="15102" max="15102" width="14.28515625" customWidth="1"/>
    <col min="15103" max="15103" width="13.7109375" customWidth="1"/>
    <col min="15104" max="15104" width="44" customWidth="1"/>
    <col min="15105" max="15105" width="15.140625" customWidth="1"/>
    <col min="15106" max="15106" width="13.7109375" customWidth="1"/>
    <col min="15107" max="15107" width="2.28515625" customWidth="1"/>
    <col min="15108" max="15108" width="35.28515625" customWidth="1"/>
    <col min="15109" max="15109" width="15.5703125" customWidth="1"/>
    <col min="15110" max="15110" width="16.28515625" customWidth="1"/>
    <col min="15357" max="15357" width="47.28515625" customWidth="1"/>
    <col min="15358" max="15358" width="14.28515625" customWidth="1"/>
    <col min="15359" max="15359" width="13.7109375" customWidth="1"/>
    <col min="15360" max="15360" width="44" customWidth="1"/>
    <col min="15361" max="15361" width="15.140625" customWidth="1"/>
    <col min="15362" max="15362" width="13.7109375" customWidth="1"/>
    <col min="15363" max="15363" width="2.28515625" customWidth="1"/>
    <col min="15364" max="15364" width="35.28515625" customWidth="1"/>
    <col min="15365" max="15365" width="15.5703125" customWidth="1"/>
    <col min="15366" max="15366" width="16.28515625" customWidth="1"/>
    <col min="15613" max="15613" width="47.28515625" customWidth="1"/>
    <col min="15614" max="15614" width="14.28515625" customWidth="1"/>
    <col min="15615" max="15615" width="13.7109375" customWidth="1"/>
    <col min="15616" max="15616" width="44" customWidth="1"/>
    <col min="15617" max="15617" width="15.140625" customWidth="1"/>
    <col min="15618" max="15618" width="13.7109375" customWidth="1"/>
    <col min="15619" max="15619" width="2.28515625" customWidth="1"/>
    <col min="15620" max="15620" width="35.28515625" customWidth="1"/>
    <col min="15621" max="15621" width="15.5703125" customWidth="1"/>
    <col min="15622" max="15622" width="16.28515625" customWidth="1"/>
    <col min="15869" max="15869" width="47.28515625" customWidth="1"/>
    <col min="15870" max="15870" width="14.28515625" customWidth="1"/>
    <col min="15871" max="15871" width="13.7109375" customWidth="1"/>
    <col min="15872" max="15872" width="44" customWidth="1"/>
    <col min="15873" max="15873" width="15.140625" customWidth="1"/>
    <col min="15874" max="15874" width="13.7109375" customWidth="1"/>
    <col min="15875" max="15875" width="2.28515625" customWidth="1"/>
    <col min="15876" max="15876" width="35.28515625" customWidth="1"/>
    <col min="15877" max="15877" width="15.5703125" customWidth="1"/>
    <col min="15878" max="15878" width="16.28515625" customWidth="1"/>
    <col min="16125" max="16125" width="47.28515625" customWidth="1"/>
    <col min="16126" max="16126" width="14.28515625" customWidth="1"/>
    <col min="16127" max="16127" width="13.7109375" customWidth="1"/>
    <col min="16128" max="16128" width="44" customWidth="1"/>
    <col min="16129" max="16129" width="15.140625" customWidth="1"/>
    <col min="16130" max="16130" width="13.7109375" customWidth="1"/>
    <col min="16131" max="16131" width="2.28515625" customWidth="1"/>
    <col min="16132" max="16132" width="35.28515625" customWidth="1"/>
    <col min="16133" max="16133" width="15.5703125" customWidth="1"/>
    <col min="16134" max="16134" width="16.28515625" customWidth="1"/>
  </cols>
  <sheetData>
    <row r="1" spans="1:20" x14ac:dyDescent="0.25">
      <c r="A1" s="1"/>
      <c r="B1" s="1"/>
      <c r="C1" s="2"/>
      <c r="D1" s="1"/>
      <c r="E1" s="1"/>
    </row>
    <row r="2" spans="1:20" ht="23.25" x14ac:dyDescent="0.35">
      <c r="A2" s="1"/>
      <c r="B2" s="141" t="s">
        <v>0</v>
      </c>
      <c r="C2" s="142"/>
      <c r="D2" s="142"/>
      <c r="E2" s="142"/>
      <c r="F2"/>
    </row>
    <row r="3" spans="1:20" x14ac:dyDescent="0.25">
      <c r="B3" s="1"/>
      <c r="C3" s="2"/>
      <c r="D3" s="1"/>
      <c r="E3" s="1"/>
    </row>
    <row r="4" spans="1:20" ht="15.75" thickBot="1" x14ac:dyDescent="0.3"/>
    <row r="5" spans="1:20" ht="16.5" thickBot="1" x14ac:dyDescent="0.3">
      <c r="A5" s="4" t="s">
        <v>1</v>
      </c>
      <c r="B5" s="4"/>
      <c r="C5" s="5"/>
      <c r="D5" s="4" t="s">
        <v>2</v>
      </c>
      <c r="E5" s="1"/>
      <c r="J5" s="6" t="s">
        <v>3</v>
      </c>
      <c r="K5" s="7"/>
      <c r="L5" s="7"/>
      <c r="M5" s="8"/>
    </row>
    <row r="6" spans="1:20" ht="30.75" thickBot="1" x14ac:dyDescent="0.3">
      <c r="A6" s="9" t="s">
        <v>4</v>
      </c>
      <c r="B6" s="10" t="s">
        <v>5</v>
      </c>
      <c r="C6" s="11" t="s">
        <v>6</v>
      </c>
      <c r="D6" s="9" t="str">
        <f>A6</f>
        <v>EXCELLENCE &amp;  DEVELOPPEMENT</v>
      </c>
      <c r="E6" s="10" t="s">
        <v>5</v>
      </c>
      <c r="F6" s="10" t="str">
        <f>C6</f>
        <v>Realisé</v>
      </c>
    </row>
    <row r="7" spans="1:20" ht="16.5" thickBot="1" x14ac:dyDescent="0.3">
      <c r="A7" s="12" t="s">
        <v>7</v>
      </c>
      <c r="B7" s="13"/>
      <c r="C7" s="14"/>
      <c r="D7" s="15" t="s">
        <v>7</v>
      </c>
      <c r="E7" s="16"/>
      <c r="F7" s="14"/>
      <c r="R7" t="s">
        <v>8</v>
      </c>
    </row>
    <row r="8" spans="1:20" ht="16.5" thickBot="1" x14ac:dyDescent="0.3">
      <c r="A8" s="17" t="s">
        <v>9</v>
      </c>
      <c r="B8" s="18">
        <v>37000</v>
      </c>
      <c r="C8" s="19">
        <v>43581.66</v>
      </c>
      <c r="D8" s="20" t="s">
        <v>10</v>
      </c>
      <c r="E8" s="21">
        <v>38000</v>
      </c>
      <c r="F8" s="22">
        <v>47813.090000000004</v>
      </c>
      <c r="R8" s="23" t="s">
        <v>4</v>
      </c>
      <c r="S8" s="24" t="s">
        <v>11</v>
      </c>
      <c r="T8" s="25" t="s">
        <v>12</v>
      </c>
    </row>
    <row r="9" spans="1:20" ht="15.75" x14ac:dyDescent="0.25">
      <c r="A9" s="26" t="s">
        <v>13</v>
      </c>
      <c r="B9" s="18">
        <v>35000</v>
      </c>
      <c r="C9" s="19">
        <v>32834.68</v>
      </c>
      <c r="D9" s="20" t="s">
        <v>14</v>
      </c>
      <c r="E9" s="21">
        <v>4000</v>
      </c>
      <c r="F9" s="22">
        <v>4500</v>
      </c>
      <c r="R9" s="27" t="s">
        <v>7</v>
      </c>
      <c r="S9" s="28">
        <v>72</v>
      </c>
      <c r="T9" s="28">
        <v>77.599999999999994</v>
      </c>
    </row>
    <row r="10" spans="1:20" x14ac:dyDescent="0.25">
      <c r="A10" s="17"/>
      <c r="B10" s="18"/>
      <c r="C10" s="19"/>
      <c r="D10" s="20" t="s">
        <v>15</v>
      </c>
      <c r="E10" s="21"/>
      <c r="F10" s="22">
        <v>4800</v>
      </c>
      <c r="R10" s="28" t="s">
        <v>16</v>
      </c>
      <c r="S10" s="28">
        <v>55</v>
      </c>
      <c r="T10" s="28">
        <v>79</v>
      </c>
    </row>
    <row r="11" spans="1:20" x14ac:dyDescent="0.25">
      <c r="A11" s="17" t="s">
        <v>17</v>
      </c>
      <c r="B11" s="29"/>
      <c r="C11" s="19">
        <v>1191</v>
      </c>
      <c r="D11" s="26" t="s">
        <v>17</v>
      </c>
      <c r="E11" s="18"/>
      <c r="F11" s="22">
        <v>1160</v>
      </c>
      <c r="R11" s="28" t="s">
        <v>18</v>
      </c>
      <c r="S11" s="28">
        <v>20</v>
      </c>
      <c r="T11" s="28">
        <v>24.7</v>
      </c>
    </row>
    <row r="12" spans="1:20" ht="15.75" thickBot="1" x14ac:dyDescent="0.3">
      <c r="B12" s="18"/>
      <c r="C12" s="19"/>
      <c r="D12" s="30"/>
      <c r="E12" s="18"/>
      <c r="F12" s="22"/>
      <c r="R12" s="28" t="s">
        <v>19</v>
      </c>
      <c r="S12" s="28">
        <v>52</v>
      </c>
      <c r="T12" s="28">
        <v>47.8</v>
      </c>
    </row>
    <row r="13" spans="1:20" ht="16.5" thickBot="1" x14ac:dyDescent="0.3">
      <c r="A13" s="31" t="s">
        <v>7</v>
      </c>
      <c r="B13" s="32">
        <f>SUM(B8:B12)</f>
        <v>72000</v>
      </c>
      <c r="C13" s="33">
        <f>SUM(C8:C12)</f>
        <v>77607.34</v>
      </c>
      <c r="D13" s="31" t="s">
        <v>7</v>
      </c>
      <c r="E13" s="32">
        <f>SUM(E8:E12)</f>
        <v>42000</v>
      </c>
      <c r="F13" s="34">
        <f>SUM(F8:F12)</f>
        <v>58273.090000000004</v>
      </c>
      <c r="R13" s="28" t="s">
        <v>20</v>
      </c>
      <c r="S13" s="28">
        <v>48</v>
      </c>
      <c r="T13" s="28">
        <v>56</v>
      </c>
    </row>
    <row r="14" spans="1:20" x14ac:dyDescent="0.25">
      <c r="A14" s="35"/>
      <c r="B14" s="36"/>
      <c r="C14" s="36"/>
      <c r="D14" s="37"/>
      <c r="E14" s="18"/>
      <c r="F14" s="36"/>
      <c r="R14" s="38" t="s">
        <v>21</v>
      </c>
      <c r="S14" s="38">
        <f>SUM(S9:S13)</f>
        <v>247</v>
      </c>
      <c r="T14" s="38">
        <f>SUM(T9:T13)</f>
        <v>285.09999999999997</v>
      </c>
    </row>
    <row r="15" spans="1:20" x14ac:dyDescent="0.25">
      <c r="A15" s="39" t="s">
        <v>16</v>
      </c>
      <c r="B15" s="18">
        <v>8000</v>
      </c>
      <c r="C15" s="22">
        <v>10886.99</v>
      </c>
      <c r="D15" s="40" t="s">
        <v>16</v>
      </c>
      <c r="E15" s="18"/>
      <c r="F15" s="22"/>
    </row>
    <row r="16" spans="1:20" x14ac:dyDescent="0.25">
      <c r="A16" s="17" t="s">
        <v>22</v>
      </c>
      <c r="B16" s="18">
        <v>20000</v>
      </c>
      <c r="C16" s="22">
        <v>26811.26</v>
      </c>
      <c r="D16" s="26" t="s">
        <v>22</v>
      </c>
      <c r="E16" s="18">
        <v>5000</v>
      </c>
      <c r="F16" s="22">
        <v>8175</v>
      </c>
    </row>
    <row r="17" spans="1:20" x14ac:dyDescent="0.25">
      <c r="A17" s="17" t="s">
        <v>23</v>
      </c>
      <c r="B17" s="18">
        <v>13500</v>
      </c>
      <c r="C17" s="22">
        <v>18717.320000000003</v>
      </c>
      <c r="D17" s="26" t="s">
        <v>24</v>
      </c>
      <c r="E17" s="41">
        <v>12000</v>
      </c>
      <c r="F17" s="22">
        <v>21773.4</v>
      </c>
    </row>
    <row r="18" spans="1:20" x14ac:dyDescent="0.25">
      <c r="A18" s="26" t="s">
        <v>25</v>
      </c>
      <c r="B18" s="18">
        <v>13500</v>
      </c>
      <c r="C18" s="22">
        <v>10056.870000000001</v>
      </c>
      <c r="D18" s="42"/>
      <c r="E18" s="18"/>
      <c r="F18" s="22"/>
    </row>
    <row r="19" spans="1:20" x14ac:dyDescent="0.25">
      <c r="A19" s="17" t="s">
        <v>26</v>
      </c>
      <c r="B19" s="18"/>
      <c r="C19" s="22">
        <v>12559.84</v>
      </c>
      <c r="D19" s="26" t="s">
        <v>26</v>
      </c>
      <c r="E19" s="18"/>
      <c r="F19" s="22"/>
    </row>
    <row r="20" spans="1:20" ht="15.75" thickBot="1" x14ac:dyDescent="0.3">
      <c r="A20" s="17" t="s">
        <v>27</v>
      </c>
      <c r="B20" s="18"/>
      <c r="C20" s="22"/>
      <c r="D20" s="26" t="s">
        <v>27</v>
      </c>
      <c r="E20" s="18"/>
      <c r="F20" s="22">
        <v>2040</v>
      </c>
    </row>
    <row r="21" spans="1:20" ht="15.75" thickBot="1" x14ac:dyDescent="0.3">
      <c r="A21" s="43" t="s">
        <v>16</v>
      </c>
      <c r="B21" s="32">
        <f>SUM(B15:B20)</f>
        <v>55000</v>
      </c>
      <c r="C21" s="33">
        <f>SUM(C15:C20)</f>
        <v>79032.28</v>
      </c>
      <c r="D21" s="35" t="s">
        <v>16</v>
      </c>
      <c r="E21" s="32">
        <f>SUM(E16:E20)</f>
        <v>17000</v>
      </c>
      <c r="F21" s="34">
        <f>SUM(F16:F20)</f>
        <v>31988.400000000001</v>
      </c>
    </row>
    <row r="22" spans="1:20" ht="18.75" x14ac:dyDescent="0.3">
      <c r="A22" s="35"/>
      <c r="B22" s="36"/>
      <c r="C22" s="36"/>
      <c r="D22" s="35"/>
      <c r="E22" s="18"/>
      <c r="F22" s="36"/>
      <c r="L22" s="44"/>
    </row>
    <row r="23" spans="1:20" x14ac:dyDescent="0.25">
      <c r="A23" s="39" t="s">
        <v>18</v>
      </c>
      <c r="B23" s="18"/>
      <c r="C23" s="22"/>
      <c r="D23" s="45" t="s">
        <v>18</v>
      </c>
      <c r="E23" s="18"/>
      <c r="F23" s="22"/>
    </row>
    <row r="24" spans="1:20" x14ac:dyDescent="0.25">
      <c r="A24" s="26" t="s">
        <v>28</v>
      </c>
      <c r="B24" s="18">
        <v>5000</v>
      </c>
      <c r="C24" s="22">
        <v>6747.7000000000007</v>
      </c>
      <c r="D24" s="42" t="s">
        <v>28</v>
      </c>
      <c r="E24" s="46">
        <v>5000</v>
      </c>
      <c r="F24" s="22">
        <v>3856</v>
      </c>
    </row>
    <row r="25" spans="1:20" x14ac:dyDescent="0.25">
      <c r="A25" s="26" t="s">
        <v>29</v>
      </c>
      <c r="B25" s="18"/>
      <c r="C25" s="22">
        <v>5844</v>
      </c>
      <c r="D25" s="26" t="s">
        <v>29</v>
      </c>
      <c r="E25" s="46">
        <v>5000</v>
      </c>
      <c r="F25" s="22">
        <v>6385</v>
      </c>
    </row>
    <row r="26" spans="1:20" ht="15.75" thickBot="1" x14ac:dyDescent="0.3">
      <c r="A26" s="26" t="s">
        <v>30</v>
      </c>
      <c r="B26" s="47">
        <v>3000</v>
      </c>
      <c r="C26" s="36">
        <v>3263.0699999999997</v>
      </c>
      <c r="D26" s="20" t="s">
        <v>31</v>
      </c>
      <c r="E26" s="41">
        <v>1500</v>
      </c>
      <c r="F26" s="22">
        <v>3770</v>
      </c>
    </row>
    <row r="27" spans="1:20" ht="16.5" thickBot="1" x14ac:dyDescent="0.3">
      <c r="A27" s="26" t="s">
        <v>32</v>
      </c>
      <c r="B27" s="41">
        <v>1000</v>
      </c>
      <c r="C27" s="36"/>
      <c r="D27" s="48" t="s">
        <v>32</v>
      </c>
      <c r="E27" s="29">
        <v>600</v>
      </c>
      <c r="F27" s="49"/>
      <c r="J27" s="6" t="s">
        <v>41</v>
      </c>
      <c r="K27" s="7"/>
      <c r="L27" s="7"/>
      <c r="M27" s="8"/>
    </row>
    <row r="28" spans="1:20" x14ac:dyDescent="0.25">
      <c r="A28" s="26" t="s">
        <v>33</v>
      </c>
      <c r="B28" s="41">
        <v>3000</v>
      </c>
      <c r="C28" s="36"/>
      <c r="D28" s="48" t="s">
        <v>33</v>
      </c>
      <c r="E28" s="47">
        <v>2500</v>
      </c>
      <c r="F28" s="36"/>
    </row>
    <row r="29" spans="1:20" ht="15.75" thickBot="1" x14ac:dyDescent="0.3">
      <c r="A29" s="26" t="s">
        <v>34</v>
      </c>
      <c r="B29" s="41">
        <v>8000</v>
      </c>
      <c r="C29" s="22">
        <v>8827.3000000000011</v>
      </c>
      <c r="D29" s="50" t="s">
        <v>34</v>
      </c>
      <c r="E29" s="18">
        <v>8000</v>
      </c>
      <c r="F29" s="22">
        <v>12471.22</v>
      </c>
    </row>
    <row r="30" spans="1:20" ht="15.75" thickBot="1" x14ac:dyDescent="0.3">
      <c r="A30" s="43" t="s">
        <v>18</v>
      </c>
      <c r="B30" s="32">
        <f>SUM(B24:B29)</f>
        <v>20000</v>
      </c>
      <c r="C30" s="33">
        <f>SUM(C24:C29)</f>
        <v>24682.07</v>
      </c>
      <c r="D30" s="48" t="s">
        <v>18</v>
      </c>
      <c r="E30" s="32">
        <f>SUM(E24:E29)</f>
        <v>22600</v>
      </c>
      <c r="F30" s="33">
        <f>SUM(F24:F29)</f>
        <v>26482.22</v>
      </c>
      <c r="R30" t="s">
        <v>45</v>
      </c>
    </row>
    <row r="31" spans="1:20" ht="16.5" thickBot="1" x14ac:dyDescent="0.3">
      <c r="A31" s="35"/>
      <c r="B31" s="18"/>
      <c r="C31" s="22"/>
      <c r="D31" s="20"/>
      <c r="E31" s="41"/>
      <c r="F31" s="22"/>
      <c r="R31" s="23" t="s">
        <v>4</v>
      </c>
      <c r="S31" s="24" t="s">
        <v>11</v>
      </c>
      <c r="T31" s="25" t="s">
        <v>12</v>
      </c>
    </row>
    <row r="32" spans="1:20" ht="15.75" x14ac:dyDescent="0.25">
      <c r="A32" s="39" t="s">
        <v>35</v>
      </c>
      <c r="B32" s="18"/>
      <c r="C32" s="22"/>
      <c r="D32" s="50" t="s">
        <v>36</v>
      </c>
      <c r="E32" s="41"/>
      <c r="F32" s="22"/>
      <c r="R32" s="27" t="s">
        <v>7</v>
      </c>
      <c r="S32" s="28">
        <v>42</v>
      </c>
      <c r="T32" s="28">
        <v>58.3</v>
      </c>
    </row>
    <row r="33" spans="1:20" x14ac:dyDescent="0.25">
      <c r="A33" s="26" t="s">
        <v>37</v>
      </c>
      <c r="B33" s="18">
        <v>500</v>
      </c>
      <c r="C33" s="22">
        <v>0</v>
      </c>
      <c r="D33" s="17" t="s">
        <v>38</v>
      </c>
      <c r="E33" s="41">
        <v>500</v>
      </c>
      <c r="F33" s="22">
        <v>0</v>
      </c>
      <c r="R33" s="28" t="s">
        <v>16</v>
      </c>
      <c r="S33" s="28">
        <v>17</v>
      </c>
      <c r="T33" s="28">
        <v>32</v>
      </c>
    </row>
    <row r="34" spans="1:20" x14ac:dyDescent="0.25">
      <c r="A34" s="26" t="s">
        <v>39</v>
      </c>
      <c r="B34" s="41">
        <v>5000</v>
      </c>
      <c r="C34" s="22"/>
      <c r="D34" s="26" t="s">
        <v>40</v>
      </c>
      <c r="E34" s="41">
        <v>7500</v>
      </c>
      <c r="F34" s="22"/>
      <c r="R34" s="28" t="s">
        <v>18</v>
      </c>
      <c r="S34" s="28">
        <v>22.6</v>
      </c>
      <c r="T34" s="28">
        <v>26.5</v>
      </c>
    </row>
    <row r="35" spans="1:20" x14ac:dyDescent="0.25">
      <c r="A35" s="26" t="s">
        <v>42</v>
      </c>
      <c r="B35" s="51"/>
      <c r="C35" s="3">
        <v>1142.4000000000001</v>
      </c>
      <c r="D35" s="43"/>
      <c r="E35" s="29"/>
      <c r="F35" s="49"/>
      <c r="R35" s="28" t="s">
        <v>52</v>
      </c>
      <c r="S35" s="28">
        <v>17.5</v>
      </c>
      <c r="T35" s="28">
        <v>6.2</v>
      </c>
    </row>
    <row r="36" spans="1:20" x14ac:dyDescent="0.25">
      <c r="A36" s="26" t="s">
        <v>43</v>
      </c>
      <c r="B36" s="47">
        <v>5000</v>
      </c>
      <c r="C36" s="36">
        <v>11318.029999999999</v>
      </c>
      <c r="D36" s="17" t="s">
        <v>44</v>
      </c>
      <c r="E36" s="41">
        <v>7500</v>
      </c>
      <c r="F36" s="22">
        <v>1344</v>
      </c>
      <c r="R36" s="28" t="s">
        <v>54</v>
      </c>
      <c r="S36" s="28">
        <v>53</v>
      </c>
      <c r="T36" s="28">
        <v>55.8</v>
      </c>
    </row>
    <row r="37" spans="1:20" x14ac:dyDescent="0.25">
      <c r="A37" s="26" t="s">
        <v>46</v>
      </c>
      <c r="B37" s="41">
        <v>15000</v>
      </c>
      <c r="C37" s="22">
        <v>8086</v>
      </c>
      <c r="D37" s="50"/>
      <c r="E37" s="18"/>
      <c r="F37" s="22"/>
      <c r="R37" s="38" t="s">
        <v>21</v>
      </c>
      <c r="S37" s="38">
        <f>SUM(S32:S36)</f>
        <v>152.1</v>
      </c>
      <c r="T37" s="38">
        <f>SUM(T32:T36)</f>
        <v>178.8</v>
      </c>
    </row>
    <row r="38" spans="1:20" x14ac:dyDescent="0.25">
      <c r="A38" s="17" t="s">
        <v>47</v>
      </c>
      <c r="B38" s="18">
        <v>3000</v>
      </c>
      <c r="C38" s="22">
        <v>5899.26</v>
      </c>
      <c r="D38" s="20" t="s">
        <v>48</v>
      </c>
      <c r="E38" s="18">
        <v>2000</v>
      </c>
      <c r="F38" s="22">
        <v>4890.18</v>
      </c>
    </row>
    <row r="39" spans="1:20" ht="15.75" thickBot="1" x14ac:dyDescent="0.3">
      <c r="A39" s="17" t="s">
        <v>49</v>
      </c>
      <c r="B39" s="18">
        <v>250</v>
      </c>
      <c r="C39" s="22">
        <v>150</v>
      </c>
      <c r="D39" s="50"/>
      <c r="E39" s="18"/>
      <c r="F39" s="22"/>
    </row>
    <row r="40" spans="1:20" ht="15.75" thickBot="1" x14ac:dyDescent="0.3">
      <c r="A40" s="17" t="s">
        <v>50</v>
      </c>
      <c r="B40" s="18">
        <v>250</v>
      </c>
      <c r="C40" s="22">
        <v>1540</v>
      </c>
      <c r="D40" s="48" t="s">
        <v>36</v>
      </c>
      <c r="E40" s="32">
        <f>SUM(E33:E39)</f>
        <v>17500</v>
      </c>
      <c r="F40" s="32">
        <f>SUM(F33:F39)</f>
        <v>6234.18</v>
      </c>
    </row>
    <row r="41" spans="1:20" x14ac:dyDescent="0.25">
      <c r="A41" s="17" t="s">
        <v>51</v>
      </c>
      <c r="B41" s="18">
        <v>3000</v>
      </c>
      <c r="C41" s="22">
        <v>1600</v>
      </c>
      <c r="D41" s="20"/>
      <c r="E41" s="41"/>
      <c r="F41" s="22"/>
    </row>
    <row r="42" spans="1:20" x14ac:dyDescent="0.25">
      <c r="A42" s="17" t="s">
        <v>53</v>
      </c>
      <c r="B42" s="18">
        <v>10000</v>
      </c>
      <c r="C42" s="22">
        <v>675</v>
      </c>
      <c r="D42" s="50" t="s">
        <v>54</v>
      </c>
      <c r="E42" s="41"/>
      <c r="F42" s="22"/>
    </row>
    <row r="43" spans="1:20" x14ac:dyDescent="0.25">
      <c r="A43" s="17" t="s">
        <v>55</v>
      </c>
      <c r="B43" s="18">
        <v>10000</v>
      </c>
      <c r="C43" s="22">
        <v>17385.809999999998</v>
      </c>
      <c r="D43" s="17" t="s">
        <v>56</v>
      </c>
      <c r="E43" s="41">
        <v>33000</v>
      </c>
      <c r="F43" s="22">
        <v>28000</v>
      </c>
    </row>
    <row r="44" spans="1:20" ht="15.75" thickBot="1" x14ac:dyDescent="0.3">
      <c r="B44" s="18"/>
      <c r="C44" s="22"/>
      <c r="D44" s="20" t="s">
        <v>57</v>
      </c>
      <c r="E44" s="18">
        <v>20000</v>
      </c>
      <c r="F44" s="22">
        <v>27800</v>
      </c>
    </row>
    <row r="45" spans="1:20" ht="15.75" thickBot="1" x14ac:dyDescent="0.3">
      <c r="A45" s="43" t="s">
        <v>35</v>
      </c>
      <c r="B45" s="32">
        <f>SUM(B33:B44)</f>
        <v>52000</v>
      </c>
      <c r="C45" s="33">
        <f>SUM(C33:C44)</f>
        <v>47796.5</v>
      </c>
      <c r="D45" s="48" t="s">
        <v>54</v>
      </c>
      <c r="E45" s="52">
        <f>SUM(E41:E44)</f>
        <v>53000</v>
      </c>
      <c r="F45" s="52">
        <f>SUM(F41:F44)</f>
        <v>55800</v>
      </c>
    </row>
    <row r="46" spans="1:20" ht="15.75" thickBot="1" x14ac:dyDescent="0.3">
      <c r="A46" s="17"/>
      <c r="B46" s="18"/>
      <c r="C46" s="22"/>
      <c r="D46" s="48"/>
      <c r="E46" s="53"/>
      <c r="F46" s="54"/>
    </row>
    <row r="47" spans="1:20" ht="15.75" thickBot="1" x14ac:dyDescent="0.3">
      <c r="A47" s="43" t="s">
        <v>58</v>
      </c>
      <c r="B47" s="32">
        <v>48000</v>
      </c>
      <c r="C47" s="33">
        <v>56019.969999999987</v>
      </c>
      <c r="D47" s="51"/>
      <c r="E47" s="29"/>
      <c r="F47" s="49"/>
    </row>
    <row r="48" spans="1:20" ht="16.5" thickBot="1" x14ac:dyDescent="0.3">
      <c r="A48" s="23" t="s">
        <v>59</v>
      </c>
      <c r="B48" s="32">
        <f>B13+B21+B30+B45+B47</f>
        <v>247000</v>
      </c>
      <c r="C48" s="33">
        <f>C13+C21+C30+C45+C47</f>
        <v>285138.15999999997</v>
      </c>
      <c r="D48" s="55" t="s">
        <v>59</v>
      </c>
      <c r="E48" s="56">
        <f>E13+E21+E30+E40+E45</f>
        <v>152100</v>
      </c>
      <c r="F48" s="57">
        <f>F13+F21+F30+F40+F45</f>
        <v>178777.89</v>
      </c>
    </row>
    <row r="49" spans="1:20" ht="15.75" x14ac:dyDescent="0.25">
      <c r="A49" s="58"/>
      <c r="B49" s="59"/>
      <c r="C49" s="60"/>
      <c r="D49" s="61"/>
      <c r="E49" s="59"/>
      <c r="F49" s="60"/>
    </row>
    <row r="50" spans="1:20" ht="15.75" x14ac:dyDescent="0.25">
      <c r="A50" s="62"/>
      <c r="B50" s="63"/>
      <c r="C50" s="64"/>
      <c r="D50" s="65"/>
      <c r="E50" s="63"/>
      <c r="F50" s="64"/>
    </row>
    <row r="51" spans="1:20" ht="15.75" x14ac:dyDescent="0.25">
      <c r="A51" s="62"/>
      <c r="B51" s="63"/>
      <c r="C51" s="64"/>
      <c r="D51" s="65"/>
      <c r="E51" s="63"/>
      <c r="F51" s="64"/>
    </row>
    <row r="52" spans="1:20" ht="15.75" x14ac:dyDescent="0.25">
      <c r="A52" s="62"/>
      <c r="B52" s="63"/>
      <c r="C52" s="64"/>
      <c r="D52" s="65"/>
      <c r="E52" s="63"/>
      <c r="F52" s="64"/>
    </row>
    <row r="53" spans="1:20" ht="15.75" x14ac:dyDescent="0.25">
      <c r="A53" s="62"/>
      <c r="B53" s="63"/>
      <c r="C53" s="64"/>
      <c r="D53" s="65"/>
      <c r="E53" s="63"/>
      <c r="F53" s="64"/>
    </row>
    <row r="54" spans="1:20" ht="15.75" x14ac:dyDescent="0.25">
      <c r="A54" s="62"/>
      <c r="B54" s="63"/>
      <c r="C54" s="64"/>
      <c r="D54" s="65"/>
      <c r="E54" s="63"/>
      <c r="F54" s="64"/>
    </row>
    <row r="55" spans="1:20" ht="15.75" x14ac:dyDescent="0.25">
      <c r="A55" s="62"/>
      <c r="B55" s="63"/>
      <c r="C55" s="64"/>
      <c r="D55" s="65"/>
      <c r="E55" s="63"/>
      <c r="F55" s="64"/>
    </row>
    <row r="56" spans="1:20" ht="15.75" x14ac:dyDescent="0.25">
      <c r="A56" s="62"/>
      <c r="B56" s="63"/>
      <c r="C56" s="64"/>
      <c r="D56" s="65"/>
      <c r="E56" s="63"/>
      <c r="F56" s="64"/>
    </row>
    <row r="57" spans="1:20" ht="15.75" x14ac:dyDescent="0.25">
      <c r="A57" s="62"/>
      <c r="B57" s="63"/>
      <c r="C57" s="64"/>
      <c r="D57" s="65"/>
      <c r="E57" s="63"/>
      <c r="F57" s="64"/>
    </row>
    <row r="58" spans="1:20" ht="15.75" x14ac:dyDescent="0.25">
      <c r="A58" s="62"/>
      <c r="B58" s="63"/>
      <c r="C58" s="64"/>
      <c r="D58" s="65"/>
      <c r="E58" s="63"/>
      <c r="F58" s="64"/>
    </row>
    <row r="59" spans="1:20" ht="15.75" x14ac:dyDescent="0.25">
      <c r="A59" s="62"/>
      <c r="B59" s="63"/>
      <c r="C59" s="64"/>
      <c r="D59" s="65"/>
      <c r="E59" s="63"/>
      <c r="F59" s="64"/>
    </row>
    <row r="60" spans="1:20" ht="15.75" x14ac:dyDescent="0.25">
      <c r="A60" s="62"/>
      <c r="B60" s="63"/>
      <c r="C60" s="64"/>
      <c r="D60" s="65"/>
      <c r="E60" s="63"/>
      <c r="F60" s="64"/>
    </row>
    <row r="61" spans="1:20" ht="23.25" x14ac:dyDescent="0.35">
      <c r="A61" s="62"/>
      <c r="B61" s="141" t="s">
        <v>60</v>
      </c>
      <c r="C61" s="142"/>
      <c r="D61" s="142"/>
      <c r="E61" s="142"/>
      <c r="F61"/>
    </row>
    <row r="62" spans="1:20" ht="16.5" thickBot="1" x14ac:dyDescent="0.3">
      <c r="A62" s="62"/>
      <c r="B62" s="63"/>
      <c r="C62" s="64"/>
      <c r="D62" s="65"/>
      <c r="E62" s="63"/>
      <c r="F62" s="64"/>
    </row>
    <row r="63" spans="1:20" ht="16.5" thickBot="1" x14ac:dyDescent="0.3">
      <c r="A63" s="62"/>
      <c r="B63" s="63"/>
      <c r="C63" s="64"/>
      <c r="D63" s="65"/>
      <c r="E63" s="63"/>
      <c r="F63" s="64"/>
      <c r="J63" s="66" t="s">
        <v>61</v>
      </c>
      <c r="K63" s="67"/>
      <c r="L63" s="67"/>
      <c r="M63" s="68"/>
      <c r="R63" t="s">
        <v>8</v>
      </c>
    </row>
    <row r="64" spans="1:20" ht="16.5" thickBot="1" x14ac:dyDescent="0.3">
      <c r="A64" s="4" t="str">
        <f>A5</f>
        <v>CHARGES PACA 2019</v>
      </c>
      <c r="B64" s="4"/>
      <c r="C64" s="5"/>
      <c r="D64" s="4" t="str">
        <f>D5</f>
        <v>PRODUITS PACA 2019</v>
      </c>
      <c r="E64" s="1"/>
      <c r="R64" s="69" t="s">
        <v>62</v>
      </c>
      <c r="S64" s="73" t="s">
        <v>11</v>
      </c>
      <c r="T64" s="74" t="s">
        <v>12</v>
      </c>
    </row>
    <row r="65" spans="1:20" ht="33" customHeight="1" thickBot="1" x14ac:dyDescent="0.3">
      <c r="A65" s="69" t="s">
        <v>62</v>
      </c>
      <c r="B65" s="70" t="str">
        <f>B6</f>
        <v>Prévisionnel AG 2018</v>
      </c>
      <c r="C65" s="71" t="str">
        <f>C6</f>
        <v>Realisé</v>
      </c>
      <c r="D65" s="72" t="str">
        <f>A65</f>
        <v>VIE SPORTIVE ET COMPETITIONS</v>
      </c>
      <c r="E65" s="70" t="str">
        <f>E6</f>
        <v>Prévisionnel AG 2018</v>
      </c>
      <c r="F65" s="71" t="str">
        <f>F6</f>
        <v>Realisé</v>
      </c>
      <c r="R65" s="75" t="s">
        <v>63</v>
      </c>
      <c r="S65" s="28">
        <v>28.2</v>
      </c>
      <c r="T65" s="28">
        <v>29.5</v>
      </c>
    </row>
    <row r="66" spans="1:20" ht="15.75" x14ac:dyDescent="0.25">
      <c r="A66" s="75" t="s">
        <v>63</v>
      </c>
      <c r="B66" s="76"/>
      <c r="C66" s="77"/>
      <c r="D66" s="78" t="s">
        <v>63</v>
      </c>
      <c r="E66" s="79"/>
      <c r="F66" s="77"/>
      <c r="R66" s="75" t="s">
        <v>66</v>
      </c>
      <c r="S66" s="28">
        <v>15</v>
      </c>
      <c r="T66" s="28">
        <v>35.799999999999997</v>
      </c>
    </row>
    <row r="67" spans="1:20" ht="15.75" x14ac:dyDescent="0.25">
      <c r="A67" s="26" t="s">
        <v>64</v>
      </c>
      <c r="B67" s="41">
        <v>24000</v>
      </c>
      <c r="C67" s="22">
        <v>23880.309999999998</v>
      </c>
      <c r="D67" s="42" t="s">
        <v>65</v>
      </c>
      <c r="E67" s="41">
        <v>28000</v>
      </c>
      <c r="F67" s="22">
        <v>29136.66</v>
      </c>
      <c r="R67" s="75" t="s">
        <v>69</v>
      </c>
      <c r="S67" s="28">
        <v>1.5</v>
      </c>
      <c r="T67" s="28">
        <v>1.2</v>
      </c>
    </row>
    <row r="68" spans="1:20" ht="15.75" x14ac:dyDescent="0.25">
      <c r="A68" s="26" t="s">
        <v>67</v>
      </c>
      <c r="B68" s="41">
        <v>4200</v>
      </c>
      <c r="C68" s="22">
        <v>5649.77</v>
      </c>
      <c r="D68" s="42" t="s">
        <v>68</v>
      </c>
      <c r="E68" s="41">
        <v>1600</v>
      </c>
      <c r="F68" s="22">
        <v>1200</v>
      </c>
      <c r="R68" s="75" t="s">
        <v>70</v>
      </c>
      <c r="S68" s="28">
        <v>0.5</v>
      </c>
      <c r="T68" s="28">
        <v>0</v>
      </c>
    </row>
    <row r="69" spans="1:20" ht="16.5" thickBot="1" x14ac:dyDescent="0.3">
      <c r="A69" s="26"/>
      <c r="B69" s="41"/>
      <c r="C69" s="22"/>
      <c r="D69" s="42"/>
      <c r="E69" s="41"/>
      <c r="F69" s="22"/>
      <c r="R69" s="75" t="s">
        <v>72</v>
      </c>
      <c r="S69" s="28">
        <v>0.6</v>
      </c>
      <c r="T69" s="28">
        <v>0.4</v>
      </c>
    </row>
    <row r="70" spans="1:20" ht="16.5" thickBot="1" x14ac:dyDescent="0.3">
      <c r="A70" s="80" t="s">
        <v>71</v>
      </c>
      <c r="B70" s="81">
        <v>28200</v>
      </c>
      <c r="C70" s="33">
        <v>29530.079999999998</v>
      </c>
      <c r="D70" s="82" t="s">
        <v>71</v>
      </c>
      <c r="E70" s="81">
        <v>29600</v>
      </c>
      <c r="F70" s="33">
        <v>30336.66</v>
      </c>
      <c r="R70" s="75" t="s">
        <v>73</v>
      </c>
      <c r="S70" s="28"/>
      <c r="T70" s="28"/>
    </row>
    <row r="71" spans="1:20" ht="15.75" x14ac:dyDescent="0.25">
      <c r="A71" s="35"/>
      <c r="B71" s="83"/>
      <c r="C71" s="84"/>
      <c r="D71" s="85"/>
      <c r="E71" s="83"/>
      <c r="F71" s="84"/>
      <c r="R71" s="75" t="s">
        <v>75</v>
      </c>
      <c r="S71" s="28">
        <v>0.6</v>
      </c>
      <c r="T71" s="28">
        <v>0.5</v>
      </c>
    </row>
    <row r="72" spans="1:20" ht="16.5" thickBot="1" x14ac:dyDescent="0.3">
      <c r="A72" s="40" t="s">
        <v>74</v>
      </c>
      <c r="B72" s="86"/>
      <c r="C72" s="77"/>
      <c r="D72" s="40" t="s">
        <v>74</v>
      </c>
      <c r="E72" s="87"/>
      <c r="F72" s="77"/>
      <c r="R72" s="75" t="s">
        <v>78</v>
      </c>
      <c r="S72" s="28">
        <v>0.6</v>
      </c>
      <c r="T72" s="28">
        <v>0.4</v>
      </c>
    </row>
    <row r="73" spans="1:20" ht="15.75" thickBot="1" x14ac:dyDescent="0.3">
      <c r="A73" s="26" t="s">
        <v>76</v>
      </c>
      <c r="B73" s="32">
        <v>15000</v>
      </c>
      <c r="C73" s="33">
        <v>35767.1</v>
      </c>
      <c r="D73" s="42" t="s">
        <v>77</v>
      </c>
      <c r="E73" s="81">
        <v>37000</v>
      </c>
      <c r="F73" s="33">
        <v>50026</v>
      </c>
      <c r="R73" s="38" t="s">
        <v>79</v>
      </c>
      <c r="S73" s="38">
        <f>SUM(S65:S72)</f>
        <v>47.000000000000007</v>
      </c>
      <c r="T73" s="38">
        <f>SUM(T65:T72)</f>
        <v>67.800000000000011</v>
      </c>
    </row>
    <row r="74" spans="1:20" x14ac:dyDescent="0.25">
      <c r="A74" s="26"/>
      <c r="B74" s="87"/>
      <c r="C74" s="22"/>
      <c r="D74" s="42"/>
      <c r="E74" s="87"/>
      <c r="F74" s="22"/>
    </row>
    <row r="75" spans="1:20" ht="15.75" x14ac:dyDescent="0.25">
      <c r="A75" s="40" t="s">
        <v>80</v>
      </c>
      <c r="B75" s="86"/>
      <c r="C75" s="77"/>
      <c r="D75" s="40" t="s">
        <v>80</v>
      </c>
      <c r="E75" s="87"/>
      <c r="F75" s="77"/>
    </row>
    <row r="76" spans="1:20" x14ac:dyDescent="0.25">
      <c r="A76" s="26" t="s">
        <v>81</v>
      </c>
      <c r="B76" s="29">
        <v>700</v>
      </c>
      <c r="C76" s="22">
        <v>697.31999999999994</v>
      </c>
      <c r="D76" s="42" t="s">
        <v>65</v>
      </c>
      <c r="E76" s="87">
        <v>300</v>
      </c>
      <c r="F76" s="22">
        <v>1039.5</v>
      </c>
    </row>
    <row r="77" spans="1:20" ht="15.75" thickBot="1" x14ac:dyDescent="0.3">
      <c r="A77" s="26" t="s">
        <v>82</v>
      </c>
      <c r="B77" s="29">
        <v>800</v>
      </c>
      <c r="C77" s="22">
        <v>540.64</v>
      </c>
      <c r="D77" s="42" t="s">
        <v>65</v>
      </c>
      <c r="E77" s="87">
        <v>100</v>
      </c>
      <c r="F77" s="22">
        <v>231</v>
      </c>
    </row>
    <row r="78" spans="1:20" ht="15.75" thickBot="1" x14ac:dyDescent="0.3">
      <c r="A78" s="35" t="s">
        <v>83</v>
      </c>
      <c r="B78" s="81">
        <v>1500</v>
      </c>
      <c r="C78" s="33">
        <v>1237.96</v>
      </c>
      <c r="D78" s="82" t="s">
        <v>83</v>
      </c>
      <c r="E78" s="81">
        <v>400</v>
      </c>
      <c r="F78" s="33">
        <v>1270.5</v>
      </c>
    </row>
    <row r="79" spans="1:20" x14ac:dyDescent="0.25">
      <c r="A79" s="80"/>
      <c r="B79" s="88"/>
      <c r="C79" s="36"/>
      <c r="D79" s="82"/>
      <c r="E79" s="83"/>
      <c r="F79" s="84"/>
    </row>
    <row r="80" spans="1:20" ht="16.5" thickBot="1" x14ac:dyDescent="0.3">
      <c r="A80" s="40" t="s">
        <v>84</v>
      </c>
      <c r="B80" s="89"/>
      <c r="C80" s="90"/>
      <c r="D80" s="40" t="s">
        <v>84</v>
      </c>
      <c r="E80" s="88"/>
      <c r="F80" s="90"/>
    </row>
    <row r="81" spans="1:20" ht="15.75" thickBot="1" x14ac:dyDescent="0.3">
      <c r="A81" s="26" t="s">
        <v>85</v>
      </c>
      <c r="B81" s="52">
        <v>500</v>
      </c>
      <c r="C81" s="33"/>
      <c r="D81" s="42" t="s">
        <v>65</v>
      </c>
      <c r="E81" s="81">
        <v>500</v>
      </c>
      <c r="F81" s="33"/>
    </row>
    <row r="82" spans="1:20" ht="16.5" thickBot="1" x14ac:dyDescent="0.3">
      <c r="A82" s="26"/>
      <c r="B82" s="47"/>
      <c r="C82" s="36"/>
      <c r="D82" s="42"/>
      <c r="E82" s="88"/>
      <c r="F82" s="36"/>
      <c r="J82" s="66" t="s">
        <v>86</v>
      </c>
      <c r="K82" s="67"/>
      <c r="L82" s="67"/>
      <c r="M82" s="68"/>
      <c r="R82" t="s">
        <v>45</v>
      </c>
    </row>
    <row r="83" spans="1:20" ht="16.5" thickBot="1" x14ac:dyDescent="0.3">
      <c r="A83" s="40" t="s">
        <v>87</v>
      </c>
      <c r="B83" s="91"/>
      <c r="C83" s="92"/>
      <c r="D83" s="40" t="s">
        <v>87</v>
      </c>
      <c r="E83" s="88"/>
      <c r="F83" s="92"/>
      <c r="R83" s="69" t="s">
        <v>62</v>
      </c>
      <c r="S83" s="73" t="s">
        <v>11</v>
      </c>
      <c r="T83" s="74" t="s">
        <v>12</v>
      </c>
    </row>
    <row r="84" spans="1:20" ht="16.5" thickBot="1" x14ac:dyDescent="0.3">
      <c r="A84" s="26" t="s">
        <v>85</v>
      </c>
      <c r="B84" s="32">
        <v>600</v>
      </c>
      <c r="C84" s="33">
        <v>363.26</v>
      </c>
      <c r="D84" s="42" t="s">
        <v>65</v>
      </c>
      <c r="E84" s="81">
        <v>300</v>
      </c>
      <c r="F84" s="33"/>
      <c r="R84" s="75" t="s">
        <v>63</v>
      </c>
      <c r="S84" s="28">
        <v>29.6</v>
      </c>
      <c r="T84" s="28">
        <v>30.3</v>
      </c>
    </row>
    <row r="85" spans="1:20" ht="15.75" x14ac:dyDescent="0.25">
      <c r="A85" s="26"/>
      <c r="B85" s="88"/>
      <c r="C85" s="36"/>
      <c r="D85" s="42"/>
      <c r="E85" s="88"/>
      <c r="F85" s="36"/>
      <c r="R85" s="75" t="s">
        <v>66</v>
      </c>
      <c r="S85" s="28">
        <v>37</v>
      </c>
      <c r="T85" s="28">
        <v>50</v>
      </c>
    </row>
    <row r="86" spans="1:20" ht="16.5" thickBot="1" x14ac:dyDescent="0.3">
      <c r="A86" s="40" t="s">
        <v>73</v>
      </c>
      <c r="B86" s="91"/>
      <c r="C86" s="92"/>
      <c r="D86" s="40" t="s">
        <v>73</v>
      </c>
      <c r="E86" s="88"/>
      <c r="F86" s="92"/>
      <c r="R86" s="75" t="s">
        <v>69</v>
      </c>
      <c r="S86" s="28">
        <v>0.4</v>
      </c>
      <c r="T86" s="28">
        <v>1.3</v>
      </c>
    </row>
    <row r="87" spans="1:20" ht="16.5" thickBot="1" x14ac:dyDescent="0.3">
      <c r="A87" s="26" t="s">
        <v>85</v>
      </c>
      <c r="B87" s="81"/>
      <c r="C87" s="33"/>
      <c r="D87" s="42" t="s">
        <v>65</v>
      </c>
      <c r="E87" s="81">
        <v>100</v>
      </c>
      <c r="F87" s="33"/>
      <c r="R87" s="75" t="s">
        <v>70</v>
      </c>
      <c r="S87" s="28">
        <v>0.5</v>
      </c>
      <c r="T87" s="28">
        <v>0</v>
      </c>
    </row>
    <row r="88" spans="1:20" ht="15.75" x14ac:dyDescent="0.25">
      <c r="A88" s="26"/>
      <c r="B88" s="88"/>
      <c r="C88" s="36"/>
      <c r="D88" s="42"/>
      <c r="E88" s="88"/>
      <c r="F88" s="36"/>
      <c r="R88" s="75" t="s">
        <v>72</v>
      </c>
      <c r="S88" s="28">
        <v>0.3</v>
      </c>
      <c r="T88" s="28">
        <v>0</v>
      </c>
    </row>
    <row r="89" spans="1:20" ht="16.5" thickBot="1" x14ac:dyDescent="0.3">
      <c r="A89" s="40" t="s">
        <v>88</v>
      </c>
      <c r="B89" s="91"/>
      <c r="C89" s="92"/>
      <c r="D89" s="40" t="s">
        <v>88</v>
      </c>
      <c r="E89" s="87"/>
      <c r="F89" s="77"/>
      <c r="R89" s="75" t="s">
        <v>73</v>
      </c>
      <c r="S89" s="28">
        <v>0.1</v>
      </c>
      <c r="T89" s="28">
        <v>0</v>
      </c>
    </row>
    <row r="90" spans="1:20" ht="16.5" thickBot="1" x14ac:dyDescent="0.3">
      <c r="A90" s="26" t="s">
        <v>85</v>
      </c>
      <c r="B90" s="32">
        <v>600</v>
      </c>
      <c r="C90" s="33">
        <v>496.71</v>
      </c>
      <c r="D90" s="42" t="s">
        <v>65</v>
      </c>
      <c r="E90" s="93"/>
      <c r="F90" s="94"/>
      <c r="R90" s="75" t="s">
        <v>75</v>
      </c>
      <c r="S90" s="28">
        <v>0</v>
      </c>
      <c r="T90" s="28">
        <v>0</v>
      </c>
    </row>
    <row r="91" spans="1:20" ht="15.75" x14ac:dyDescent="0.25">
      <c r="A91" s="26"/>
      <c r="B91" s="88"/>
      <c r="C91" s="36"/>
      <c r="D91" s="42"/>
      <c r="E91" s="87"/>
      <c r="F91" s="22"/>
      <c r="R91" s="75" t="s">
        <v>78</v>
      </c>
      <c r="S91" s="28">
        <v>0</v>
      </c>
      <c r="T91" s="28">
        <v>0</v>
      </c>
    </row>
    <row r="92" spans="1:20" ht="16.5" thickBot="1" x14ac:dyDescent="0.3">
      <c r="A92" s="40" t="s">
        <v>89</v>
      </c>
      <c r="B92" s="91"/>
      <c r="C92" s="92"/>
      <c r="D92" s="40" t="s">
        <v>89</v>
      </c>
      <c r="E92" s="87"/>
      <c r="F92" s="77"/>
      <c r="R92" s="95" t="s">
        <v>90</v>
      </c>
      <c r="S92" s="28">
        <v>0.5</v>
      </c>
      <c r="T92" s="28">
        <v>0.05</v>
      </c>
    </row>
    <row r="93" spans="1:20" ht="15.75" thickBot="1" x14ac:dyDescent="0.3">
      <c r="A93" s="26" t="s">
        <v>85</v>
      </c>
      <c r="B93" s="32">
        <v>600</v>
      </c>
      <c r="C93" s="33">
        <v>428</v>
      </c>
      <c r="D93" s="42" t="s">
        <v>65</v>
      </c>
      <c r="E93" s="93"/>
      <c r="F93" s="94"/>
      <c r="R93" s="38" t="s">
        <v>79</v>
      </c>
      <c r="S93" s="38">
        <f>SUM(S84:S92)</f>
        <v>68.399999999999991</v>
      </c>
      <c r="T93" s="96">
        <f>SUM(T84:T92)</f>
        <v>81.649999999999991</v>
      </c>
    </row>
    <row r="94" spans="1:20" ht="15.75" thickBot="1" x14ac:dyDescent="0.3">
      <c r="A94" s="26"/>
      <c r="B94" s="88"/>
      <c r="C94" s="36"/>
      <c r="D94" s="20"/>
      <c r="E94" s="87"/>
      <c r="F94" s="22"/>
    </row>
    <row r="95" spans="1:20" ht="15.75" thickBot="1" x14ac:dyDescent="0.3">
      <c r="A95" s="40" t="s">
        <v>91</v>
      </c>
      <c r="B95" s="81"/>
      <c r="C95" s="33"/>
      <c r="D95" s="20"/>
      <c r="E95" s="97"/>
      <c r="F95" s="98"/>
    </row>
    <row r="96" spans="1:20" ht="15.75" thickBot="1" x14ac:dyDescent="0.3">
      <c r="B96" s="99"/>
      <c r="C96" s="100"/>
      <c r="D96" s="50" t="s">
        <v>92</v>
      </c>
      <c r="E96" s="81">
        <v>500</v>
      </c>
      <c r="F96" s="33">
        <v>50</v>
      </c>
    </row>
    <row r="97" spans="1:20" ht="16.5" thickBot="1" x14ac:dyDescent="0.3">
      <c r="A97" s="66" t="s">
        <v>93</v>
      </c>
      <c r="B97" s="101">
        <f>B70+B73+B78+B81+B84+B87+B90+B93</f>
        <v>47000</v>
      </c>
      <c r="C97" s="102">
        <f>C70+C73+C78+C81+C84+C87+C90+C93</f>
        <v>67823.11</v>
      </c>
      <c r="D97" s="103" t="s">
        <v>93</v>
      </c>
      <c r="E97" s="101">
        <f>E70+E73+E78+E81+E84+E87+E96</f>
        <v>68400</v>
      </c>
      <c r="F97" s="104">
        <f>F70+F73+F78+F81+F84+F87+F96</f>
        <v>81683.16</v>
      </c>
    </row>
    <row r="98" spans="1:20" ht="15.75" x14ac:dyDescent="0.25">
      <c r="A98" s="62"/>
      <c r="B98" s="59"/>
      <c r="C98" s="60"/>
      <c r="D98" s="65"/>
      <c r="E98" s="59"/>
      <c r="F98" s="60"/>
    </row>
    <row r="99" spans="1:20" ht="15.75" x14ac:dyDescent="0.25">
      <c r="A99" s="62"/>
      <c r="B99" s="63"/>
      <c r="C99" s="64"/>
      <c r="D99" s="65"/>
      <c r="E99" s="63"/>
      <c r="F99" s="64"/>
    </row>
    <row r="100" spans="1:20" ht="15.75" x14ac:dyDescent="0.25">
      <c r="A100" s="62"/>
      <c r="B100" s="63"/>
      <c r="C100" s="64"/>
      <c r="D100" s="65"/>
      <c r="E100" s="63"/>
      <c r="F100" s="64"/>
    </row>
    <row r="101" spans="1:20" ht="15.75" x14ac:dyDescent="0.25">
      <c r="A101" s="62"/>
      <c r="B101" s="63"/>
      <c r="C101" s="64"/>
      <c r="D101" s="65"/>
      <c r="E101" s="63"/>
      <c r="F101" s="64"/>
    </row>
    <row r="102" spans="1:20" ht="16.5" thickBot="1" x14ac:dyDescent="0.3">
      <c r="A102" s="62"/>
      <c r="B102" s="63"/>
      <c r="C102" s="64"/>
      <c r="D102" s="65"/>
      <c r="E102" s="63"/>
      <c r="F102" s="64"/>
    </row>
    <row r="103" spans="1:20" ht="16.5" thickBot="1" x14ac:dyDescent="0.3">
      <c r="A103" s="62"/>
      <c r="B103" s="63"/>
      <c r="C103" s="64"/>
      <c r="D103" s="65"/>
      <c r="E103" s="63"/>
      <c r="F103" s="64"/>
      <c r="J103" s="105" t="s">
        <v>94</v>
      </c>
      <c r="K103" s="106"/>
      <c r="L103" s="107"/>
    </row>
    <row r="104" spans="1:20" ht="16.5" thickBot="1" x14ac:dyDescent="0.3">
      <c r="A104" s="108"/>
      <c r="B104" s="109"/>
      <c r="C104" s="110"/>
      <c r="D104" s="111"/>
      <c r="E104" s="109"/>
      <c r="F104" s="110"/>
    </row>
    <row r="105" spans="1:20" ht="30" customHeight="1" thickBot="1" x14ac:dyDescent="0.3">
      <c r="A105" s="112" t="s">
        <v>95</v>
      </c>
      <c r="B105" s="113" t="str">
        <f>B6</f>
        <v>Prévisionnel AG 2018</v>
      </c>
      <c r="C105" s="114" t="str">
        <f>C6</f>
        <v>Realisé</v>
      </c>
      <c r="D105" s="115" t="str">
        <f>A105</f>
        <v>VIE INSTITUTIONNELLE</v>
      </c>
      <c r="E105" s="113" t="str">
        <f>E6</f>
        <v>Prévisionnel AG 2018</v>
      </c>
      <c r="F105" s="114" t="str">
        <f>F6</f>
        <v>Realisé</v>
      </c>
      <c r="R105" t="s">
        <v>8</v>
      </c>
    </row>
    <row r="106" spans="1:20" ht="16.5" thickBot="1" x14ac:dyDescent="0.3">
      <c r="A106" s="15" t="s">
        <v>96</v>
      </c>
      <c r="B106" s="76"/>
      <c r="C106" s="118"/>
      <c r="D106" s="119" t="s">
        <v>97</v>
      </c>
      <c r="E106" s="79"/>
      <c r="F106" s="118"/>
      <c r="R106" s="112" t="s">
        <v>95</v>
      </c>
      <c r="S106" s="116" t="s">
        <v>11</v>
      </c>
      <c r="T106" s="117" t="s">
        <v>12</v>
      </c>
    </row>
    <row r="107" spans="1:20" ht="15.75" x14ac:dyDescent="0.25">
      <c r="A107" s="17" t="s">
        <v>99</v>
      </c>
      <c r="B107" s="18">
        <v>15000</v>
      </c>
      <c r="C107" s="22">
        <v>15742.8</v>
      </c>
      <c r="D107" s="20" t="s">
        <v>100</v>
      </c>
      <c r="E107" s="18">
        <v>17000</v>
      </c>
      <c r="F107" s="22">
        <v>23301.4</v>
      </c>
      <c r="R107" s="120" t="s">
        <v>98</v>
      </c>
      <c r="S107" s="28">
        <v>160</v>
      </c>
      <c r="T107" s="28">
        <v>180.3</v>
      </c>
    </row>
    <row r="108" spans="1:20" ht="15.75" x14ac:dyDescent="0.25">
      <c r="A108" s="17" t="s">
        <v>102</v>
      </c>
      <c r="B108" s="18">
        <v>145000</v>
      </c>
      <c r="C108" s="22">
        <v>145514.56</v>
      </c>
      <c r="D108" s="20" t="s">
        <v>102</v>
      </c>
      <c r="E108" s="18">
        <v>250000</v>
      </c>
      <c r="F108" s="22">
        <v>249455.47999999998</v>
      </c>
      <c r="R108" s="12" t="s">
        <v>101</v>
      </c>
      <c r="S108" s="28">
        <v>77</v>
      </c>
      <c r="T108" s="28">
        <v>77.400000000000006</v>
      </c>
    </row>
    <row r="109" spans="1:20" ht="15.75" thickBot="1" x14ac:dyDescent="0.3">
      <c r="A109" s="20" t="s">
        <v>104</v>
      </c>
      <c r="B109" s="18"/>
      <c r="C109" s="22">
        <v>18996</v>
      </c>
      <c r="D109" s="20" t="s">
        <v>104</v>
      </c>
      <c r="E109" s="18">
        <v>32000</v>
      </c>
      <c r="F109" s="22">
        <v>30152</v>
      </c>
      <c r="R109" s="38" t="s">
        <v>103</v>
      </c>
      <c r="S109" s="38">
        <f>SUM(S107:S108)</f>
        <v>237</v>
      </c>
      <c r="T109" s="38">
        <f>SUM(T107:T108)</f>
        <v>257.70000000000005</v>
      </c>
    </row>
    <row r="110" spans="1:20" ht="15.75" thickBot="1" x14ac:dyDescent="0.3">
      <c r="A110" s="43" t="s">
        <v>105</v>
      </c>
      <c r="B110" s="32">
        <f>SUM(B107:B109)</f>
        <v>160000</v>
      </c>
      <c r="C110" s="33">
        <f>SUM(C107:C109)</f>
        <v>180253.36</v>
      </c>
      <c r="D110" s="48" t="s">
        <v>106</v>
      </c>
      <c r="E110" s="32">
        <f>SUM(E107:E109)</f>
        <v>299000</v>
      </c>
      <c r="F110" s="33">
        <f>SUM(F107:F109)</f>
        <v>302908.88</v>
      </c>
    </row>
    <row r="111" spans="1:20" x14ac:dyDescent="0.25">
      <c r="A111" s="17"/>
      <c r="B111" s="18"/>
      <c r="C111" s="22"/>
      <c r="D111" s="20"/>
      <c r="E111" s="18"/>
      <c r="F111" s="22"/>
    </row>
    <row r="112" spans="1:20" x14ac:dyDescent="0.25">
      <c r="A112" s="50" t="s">
        <v>107</v>
      </c>
      <c r="B112" s="121"/>
      <c r="C112" s="122"/>
      <c r="D112" s="50" t="s">
        <v>107</v>
      </c>
      <c r="E112" s="121"/>
      <c r="F112" s="122"/>
    </row>
    <row r="113" spans="1:20" x14ac:dyDescent="0.25">
      <c r="A113" s="17" t="s">
        <v>108</v>
      </c>
      <c r="B113" s="18">
        <v>12000</v>
      </c>
      <c r="C113" s="22">
        <v>14361.01</v>
      </c>
      <c r="D113" s="20" t="s">
        <v>109</v>
      </c>
      <c r="E113" s="18">
        <v>6500</v>
      </c>
      <c r="F113" s="22">
        <v>7991.13</v>
      </c>
    </row>
    <row r="114" spans="1:20" x14ac:dyDescent="0.25">
      <c r="A114" s="17" t="s">
        <v>110</v>
      </c>
      <c r="B114" s="18">
        <v>6500</v>
      </c>
      <c r="C114" s="22">
        <v>2622.7900000000004</v>
      </c>
      <c r="D114" s="20" t="s">
        <v>111</v>
      </c>
      <c r="E114" s="18"/>
      <c r="F114" s="22">
        <v>19588.580000000002</v>
      </c>
    </row>
    <row r="115" spans="1:20" x14ac:dyDescent="0.25">
      <c r="A115" s="17" t="s">
        <v>112</v>
      </c>
      <c r="B115" s="18">
        <v>1500</v>
      </c>
      <c r="C115" s="22">
        <v>1139.6599999999999</v>
      </c>
      <c r="D115" s="20" t="s">
        <v>113</v>
      </c>
      <c r="E115" s="18">
        <v>3000</v>
      </c>
      <c r="F115" s="22">
        <v>4800</v>
      </c>
    </row>
    <row r="116" spans="1:20" x14ac:dyDescent="0.25">
      <c r="A116" s="17" t="s">
        <v>114</v>
      </c>
      <c r="B116" s="18">
        <v>5000</v>
      </c>
      <c r="C116" s="22">
        <v>10707.190000000002</v>
      </c>
      <c r="D116" s="20"/>
      <c r="E116" s="18"/>
      <c r="F116" s="22"/>
    </row>
    <row r="117" spans="1:20" x14ac:dyDescent="0.25">
      <c r="A117" s="17" t="s">
        <v>115</v>
      </c>
      <c r="B117" s="18">
        <v>7000</v>
      </c>
      <c r="C117" s="22">
        <v>5908.2400000000007</v>
      </c>
      <c r="D117" s="20" t="s">
        <v>116</v>
      </c>
      <c r="E117" s="18">
        <v>2000</v>
      </c>
      <c r="F117" s="22">
        <v>578.07000000000005</v>
      </c>
    </row>
    <row r="118" spans="1:20" ht="15.75" thickBot="1" x14ac:dyDescent="0.3">
      <c r="A118" s="17" t="s">
        <v>117</v>
      </c>
      <c r="B118" s="18">
        <v>7000</v>
      </c>
      <c r="C118" s="22">
        <v>2848.8299999999995</v>
      </c>
      <c r="D118" s="123"/>
      <c r="E118" s="51"/>
      <c r="F118" s="49"/>
    </row>
    <row r="119" spans="1:20" ht="16.5" thickBot="1" x14ac:dyDescent="0.3">
      <c r="A119" s="17" t="s">
        <v>118</v>
      </c>
      <c r="B119" s="18">
        <v>5000</v>
      </c>
      <c r="C119" s="22">
        <v>5514.1</v>
      </c>
      <c r="D119" s="123"/>
      <c r="E119" s="51"/>
      <c r="F119" s="49"/>
      <c r="J119" s="105" t="s">
        <v>120</v>
      </c>
      <c r="K119" s="106"/>
      <c r="L119" s="107"/>
    </row>
    <row r="120" spans="1:20" ht="15.75" thickBot="1" x14ac:dyDescent="0.3">
      <c r="A120" s="124" t="s">
        <v>121</v>
      </c>
      <c r="B120" s="125">
        <v>33000</v>
      </c>
      <c r="C120" s="126">
        <v>34316.19</v>
      </c>
      <c r="D120" s="51"/>
      <c r="F120" s="22"/>
      <c r="R120" t="s">
        <v>45</v>
      </c>
    </row>
    <row r="121" spans="1:20" ht="16.5" thickBot="1" x14ac:dyDescent="0.3">
      <c r="A121" s="127" t="s">
        <v>122</v>
      </c>
      <c r="B121" s="128">
        <f>SUM(B113:B120)</f>
        <v>77000</v>
      </c>
      <c r="C121" s="129">
        <f>SUM(C113:C120)</f>
        <v>77418.010000000009</v>
      </c>
      <c r="D121" s="130" t="s">
        <v>122</v>
      </c>
      <c r="E121" s="32">
        <f>SUM(E113:E120)</f>
        <v>11500</v>
      </c>
      <c r="F121" s="33">
        <f>SUM(F113:F120)</f>
        <v>32957.780000000006</v>
      </c>
      <c r="R121" s="112" t="s">
        <v>95</v>
      </c>
      <c r="S121" s="116" t="s">
        <v>11</v>
      </c>
      <c r="T121" s="117" t="s">
        <v>12</v>
      </c>
    </row>
    <row r="122" spans="1:20" ht="16.5" thickBot="1" x14ac:dyDescent="0.3">
      <c r="A122" s="112" t="s">
        <v>123</v>
      </c>
      <c r="B122" s="131">
        <f>B110+B121</f>
        <v>237000</v>
      </c>
      <c r="C122" s="132">
        <f>C110+C121</f>
        <v>257671.37</v>
      </c>
      <c r="D122" s="133" t="str">
        <f>A122</f>
        <v>TOTAL            Vie institutionnelle</v>
      </c>
      <c r="E122" s="131">
        <f>E110+E121</f>
        <v>310500</v>
      </c>
      <c r="F122" s="134">
        <f>F110+F121</f>
        <v>335866.66000000003</v>
      </c>
      <c r="R122" s="120" t="s">
        <v>119</v>
      </c>
      <c r="S122" s="28">
        <v>299</v>
      </c>
      <c r="T122" s="28">
        <v>302.89999999999998</v>
      </c>
    </row>
    <row r="123" spans="1:20" ht="16.5" thickBot="1" x14ac:dyDescent="0.3">
      <c r="A123" s="135" t="s">
        <v>124</v>
      </c>
      <c r="B123" s="136">
        <f>B48+B97+B122</f>
        <v>531000</v>
      </c>
      <c r="C123" s="137">
        <f>C48+C97+C122</f>
        <v>610632.6399999999</v>
      </c>
      <c r="D123" s="138"/>
      <c r="E123" s="136">
        <f>E48+E97+E122</f>
        <v>531000</v>
      </c>
      <c r="F123" s="137">
        <f>F48+F97+F122</f>
        <v>596327.71000000008</v>
      </c>
      <c r="R123" s="12" t="s">
        <v>101</v>
      </c>
      <c r="S123" s="28">
        <v>11.5</v>
      </c>
      <c r="T123" s="28">
        <v>33</v>
      </c>
    </row>
    <row r="124" spans="1:20" x14ac:dyDescent="0.25">
      <c r="A124" s="3"/>
      <c r="B124" s="139"/>
      <c r="C124" s="140"/>
      <c r="D124" s="139"/>
      <c r="E124" s="139"/>
      <c r="R124" s="38" t="s">
        <v>103</v>
      </c>
      <c r="S124" s="38">
        <f>SUM(S122:S123)</f>
        <v>310.5</v>
      </c>
      <c r="T124" s="38">
        <f>SUM(T122:T123)</f>
        <v>335.9</v>
      </c>
    </row>
    <row r="126" spans="1:20" x14ac:dyDescent="0.25">
      <c r="A126" s="1"/>
      <c r="B126" s="1"/>
      <c r="C126" s="2"/>
      <c r="D126" s="2"/>
      <c r="E126" s="1"/>
    </row>
    <row r="127" spans="1:20" x14ac:dyDescent="0.25">
      <c r="A127" s="1"/>
      <c r="B127" s="1"/>
      <c r="C127" s="2"/>
      <c r="D127" s="1"/>
      <c r="E127" s="1"/>
    </row>
  </sheetData>
  <mergeCells count="2">
    <mergeCell ref="B2:E2"/>
    <mergeCell ref="B61:E6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PRES RESULT 2019 AG 2020 CLUBS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2020-07-22T16:50:07Z</dcterms:created>
  <dcterms:modified xsi:type="dcterms:W3CDTF">2020-08-02T16:18:42Z</dcterms:modified>
</cp:coreProperties>
</file>